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calcId="124519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<sst xmlns="http://schemas.openxmlformats.org/spreadsheetml/2006/main" count="606" uniqueCount="182">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</sst>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6">
    <numFmt numFmtId="164" formatCode="d/m/"/>
    <numFmt numFmtId="165" formatCode="#,##0.00\ &quot;€&quot;"/>
    <numFmt numFmtId="177" formatCode="0\ &quot;v&quot;"/>
    <numFmt numFmtId="178" formatCode="0%"/>
    <numFmt numFmtId="179" formatCode="0.00"/>
    <numFmt numFmtId="180" formatCode="General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FF808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u val="single"/>
      <strike/>
      <sz val="11"/>
      <color theme="1"/>
      <name val="Calibri"/>
      <family val="2"/>
      <scheme val="minor"/>
    </font>
    <font>
      <u val="double"/>
      <strike/>
      <sz val="11"/>
      <color theme="1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134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Alignment="1">
      <alignment vertical="top"/>
    </xf>
    <xf numFmtId="0" fontId="0" fillId="6" borderId="0" xfId="0" applyFill="1"/>
    <xf numFmtId="164" fontId="0" fillId="0" borderId="0" xfId="0" applyNumberFormat="1"/>
    <xf numFmtId="164" fontId="0" fillId="6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4" borderId="0" xfId="22" applyFont="1" applyAlignment="1">
      <alignment vertical="top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6" borderId="0" xfId="0" applyFon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9" fontId="0" fillId="7" borderId="0" xfId="0" applyNumberFormat="1" applyFill="1"/>
    <xf numFmtId="0" fontId="10" fillId="0" borderId="0" xfId="0" applyFont="1" applyFill="1"/>
    <xf numFmtId="0" fontId="6" fillId="0" borderId="0" xfId="0" applyFont="1"/>
    <xf numFmtId="0" fontId="11" fillId="0" borderId="0" xfId="0" applyFont="1" applyFill="1"/>
    <xf numFmtId="0" fontId="1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6" borderId="2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5" fillId="0" borderId="0" xfId="0" applyFont="1"/>
    <xf numFmtId="0" fontId="23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4" fillId="0" borderId="0" xfId="0" applyFont="1"/>
    <xf numFmtId="0" fontId="40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0" xfId="2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0" borderId="0" xfId="0" quotePrefix="1"/>
    <xf numFmtId="0" fontId="0" fillId="21" borderId="0" xfId="0" applyFill="1"/>
    <xf numFmtId="0" fontId="0" fillId="7" borderId="0" xfId="0" applyFill="1"/>
    <xf numFmtId="0" fontId="0" fillId="17" borderId="0" xfId="0" applyFill="1"/>
    <xf numFmtId="0" fontId="0" fillId="18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1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28" borderId="0" xfId="0" applyFill="1"/>
    <xf numFmtId="0" fontId="0" fillId="29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16" borderId="0" xfId="0" applyFill="1"/>
    <xf numFmtId="0" fontId="0" fillId="34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39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2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4" fillId="7" borderId="9" xfId="21" applyFill="1" applyBorder="1"/>
    <xf numFmtId="0" fontId="0" fillId="0" borderId="0" xfId="0" applyNumberFormat="1"/>
    <xf numFmtId="0" fontId="4" fillId="7" borderId="18" xfId="2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dxfs count="86">
    <dxf>
      <numFmt numFmtId="177" formatCode="0\ &quot;v&quot;"/>
    </dxf>
    <dxf>
      <numFmt numFmtId="177" formatCode="0\ &quot;v&quot;"/>
      <border/>
    </dxf>
    <dxf>
      <numFmt numFmtId="178" formatCode="0%"/>
      <border/>
    </dxf>
    <dxf>
      <numFmt numFmtId="179" formatCode="0.00"/>
      <border/>
    </dxf>
    <dxf>
      <numFmt numFmtId="180" formatCode="General"/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patternFill patternType="lightUp">
          <fgColor rgb="FF0070C0"/>
          <bgColor rgb="FF00FF00"/>
        </patternFill>
      </fill>
      <border/>
    </dxf>
    <dxf>
      <fill>
        <patternFill patternType="lightUp">
          <bgColor rgb="FF00FF00"/>
        </patternFill>
      </fill>
      <border/>
    </dxf>
    <dxf>
      <fill>
        <patternFill patternType="lightUp">
          <bgColor rgb="FF00FF00"/>
        </patternFill>
      </fill>
      <border/>
    </dxf>
    <dxf>
      <fill>
        <patternFill patternType="solid">
          <bgColor rgb="FF00FF00"/>
        </patternFill>
      </fill>
      <border/>
    </dxf>
    <dxf>
      <fill>
        <patternFill>
          <fgColor rgb="FF0070C0"/>
          <bgColor rgb="FF00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00"/>
        </patternFill>
      </fill>
      <border/>
    </dxf>
    <dxf>
      <fill>
        <patternFill patternType="lightUp">
          <fgColor rgb="FF0070C0"/>
        </patternFill>
      </fill>
      <border/>
    </dxf>
    <dxf>
      <fill>
        <patternFill patternType="lightUp"/>
      </fill>
      <border/>
    </dxf>
    <dxf>
      <fill>
        <patternFill patternType="lightUp"/>
      </fill>
      <border/>
    </dxf>
    <dxf>
      <fill>
        <patternFill patternType="solid"/>
      </fill>
      <border/>
    </dxf>
    <dxf>
      <fill>
        <patternFill>
          <fgColor rgb="FF0070C0"/>
        </patternFill>
      </fill>
      <border/>
    </dxf>
    <dxf>
      <border/>
    </dxf>
    <dxf>
      <fill>
        <patternFill patternType="none"/>
      </fill>
      <border/>
    </dxf>
    <dxf>
      <border>
        <top style="thin"/>
        <bottom style="thin">
          <color rgb="FFFF0000"/>
        </bottom>
        <vertical/>
        <horizontal/>
      </border>
    </dxf>
    <dxf>
      <border>
        <left style="dotted"/>
        <right style="dotted"/>
        <top style="dotted"/>
        <bottom style="dotted"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strike/>
      </font>
      <border/>
    </dxf>
    <dxf>
      <font>
        <strike val="0"/>
      </font>
      <border/>
    </dxf>
    <dxf>
      <font>
        <color rgb="FFFF0000"/>
      </font>
      <border/>
    </dxf>
    <dxf>
      <font>
        <color auto="1"/>
      </font>
      <border/>
    </dxf>
    <dxf>
      <font>
        <u val="double"/>
      </font>
      <border/>
    </dxf>
    <dxf>
      <font>
        <u val="single"/>
      </font>
      <border/>
    </dxf>
    <dxf>
      <font>
        <u val="none"/>
      </font>
      <border/>
    </dxf>
    <dxf>
      <font>
        <b/>
        <i/>
      </font>
      <border/>
    </dxf>
    <dxf>
      <font>
        <b/>
        <i val="0"/>
      </font>
      <border/>
    </dxf>
    <dxf>
      <font>
        <b val="0"/>
        <i/>
      </font>
      <border/>
    </dxf>
    <dxf>
      <font>
        <b val="0"/>
        <i val="0"/>
      </font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/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39363.472159375</v>
      </c>
      <c r="C26" s="6">
        <f ca="1" t="shared" si="0"/>
        <v>39364.472159375</v>
      </c>
      <c r="D26" s="6">
        <f ca="1">NOW()</f>
        <v>39365.472159375</v>
      </c>
      <c r="E26" s="6">
        <f aca="true" t="shared" si="1" ref="E26:F29">D26+1</f>
        <v>39366.472159375</v>
      </c>
      <c r="F26" s="6">
        <f ca="1" t="shared" si="1"/>
        <v>39367.472159375</v>
      </c>
      <c r="H26" s="6">
        <f ca="1">B26</f>
        <v>39363.472159375</v>
      </c>
      <c r="I26" s="7">
        <f aca="true" t="shared" si="2" ref="I26:L26">C26</f>
        <v>39364.472159375</v>
      </c>
      <c r="J26" s="8">
        <f ca="1" t="shared" si="2"/>
        <v>39365.472159375</v>
      </c>
      <c r="K26" s="8">
        <f ca="1" t="shared" si="2"/>
        <v>39366.472159375</v>
      </c>
      <c r="L26" s="6">
        <f ca="1" t="shared" si="2"/>
        <v>39367.472159375</v>
      </c>
    </row>
    <row r="27" spans="1:12" ht="15">
      <c r="A27" t="s">
        <v>24</v>
      </c>
      <c r="B27" s="6">
        <f ca="1" t="shared" si="0"/>
        <v>39363.472159375</v>
      </c>
      <c r="C27" s="6">
        <f ca="1" t="shared" si="0"/>
        <v>39364.472159375</v>
      </c>
      <c r="D27" s="6">
        <f ca="1">NOW()</f>
        <v>39365.472159375</v>
      </c>
      <c r="E27" s="6">
        <f ca="1" t="shared" si="1"/>
        <v>39366.472159375</v>
      </c>
      <c r="F27" s="6">
        <f ca="1" t="shared" si="1"/>
        <v>39367.472159375</v>
      </c>
      <c r="H27" s="6">
        <f aca="true" t="shared" si="3" ref="H27:H30">B27</f>
        <v>39363.472159375</v>
      </c>
      <c r="I27" s="6">
        <f aca="true" t="shared" si="4" ref="I27:I30">C27</f>
        <v>39364.472159375</v>
      </c>
      <c r="J27" s="7">
        <f aca="true" t="shared" si="5" ref="J27:J30">D27</f>
        <v>39365.472159375</v>
      </c>
      <c r="K27" s="6">
        <f aca="true" t="shared" si="6" ref="K27:K30">E27</f>
        <v>39366.472159375</v>
      </c>
      <c r="L27" s="6">
        <f aca="true" t="shared" si="7" ref="L27:L30">F27</f>
        <v>39367.472159375</v>
      </c>
    </row>
    <row r="28" spans="1:12" ht="15">
      <c r="A28" t="s">
        <v>25</v>
      </c>
      <c r="B28" s="6">
        <f ca="1" t="shared" si="0"/>
        <v>39363.472159375</v>
      </c>
      <c r="C28" s="6">
        <f ca="1" t="shared" si="0"/>
        <v>39364.472159375</v>
      </c>
      <c r="D28" s="6">
        <f ca="1">NOW()</f>
        <v>39365.472159375</v>
      </c>
      <c r="E28" s="6">
        <f ca="1" t="shared" si="1"/>
        <v>39366.472159375</v>
      </c>
      <c r="F28" s="6">
        <f ca="1" t="shared" si="1"/>
        <v>39367.472159375</v>
      </c>
      <c r="H28" s="6">
        <f ca="1" t="shared" si="3"/>
        <v>39363.472159375</v>
      </c>
      <c r="I28" s="8">
        <f ca="1" t="shared" si="4"/>
        <v>39364.472159375</v>
      </c>
      <c r="J28" s="6">
        <f ca="1" t="shared" si="5"/>
        <v>39365.472159375</v>
      </c>
      <c r="K28" s="7">
        <f ca="1" t="shared" si="6"/>
        <v>39366.472159375</v>
      </c>
      <c r="L28" s="6">
        <f ca="1" t="shared" si="7"/>
        <v>39367.472159375</v>
      </c>
    </row>
    <row r="29" spans="1:12" ht="15">
      <c r="A29" t="s">
        <v>26</v>
      </c>
      <c r="B29" s="6">
        <f aca="true" t="shared" si="8" ref="B29:B35">C29-1</f>
        <v>39358.472159375</v>
      </c>
      <c r="C29" s="6">
        <f ca="1">D29-6</f>
        <v>39359.472159375</v>
      </c>
      <c r="D29" s="6">
        <f ca="1">NOW()</f>
        <v>39365.472159375</v>
      </c>
      <c r="E29" s="6">
        <f ca="1" t="shared" si="1"/>
        <v>39366.472159375</v>
      </c>
      <c r="F29" s="6">
        <f ca="1" t="shared" si="1"/>
        <v>39367.472159375</v>
      </c>
      <c r="H29" s="6">
        <f ca="1" t="shared" si="3"/>
        <v>39358.472159375</v>
      </c>
      <c r="I29" s="7">
        <f ca="1" t="shared" si="4"/>
        <v>39359.472159375</v>
      </c>
      <c r="J29" s="7">
        <f ca="1" t="shared" si="5"/>
        <v>39365.472159375</v>
      </c>
      <c r="K29" s="6">
        <f ca="1" t="shared" si="6"/>
        <v>39366.472159375</v>
      </c>
      <c r="L29" s="6">
        <f ca="1" t="shared" si="7"/>
        <v>39367.472159375</v>
      </c>
    </row>
    <row r="30" spans="1:12" ht="15">
      <c r="A30" t="s">
        <v>27</v>
      </c>
      <c r="B30" s="6">
        <f ca="1" t="shared" si="8"/>
        <v>39353.472159375</v>
      </c>
      <c r="C30" s="6">
        <f aca="true" t="shared" si="9" ref="C30:C35">D30-1</f>
        <v>39354.472159375</v>
      </c>
      <c r="D30" s="6">
        <f ca="1">D31-7</f>
        <v>39355.472159375</v>
      </c>
      <c r="E30" s="6">
        <f ca="1">D30+6</f>
        <v>39361.472159375</v>
      </c>
      <c r="F30" s="6">
        <f aca="true" t="shared" si="10" ref="F30:F35">E30+1</f>
        <v>39362.472159375</v>
      </c>
      <c r="H30" s="6">
        <f ca="1" t="shared" si="3"/>
        <v>39353.472159375</v>
      </c>
      <c r="I30" s="6">
        <f ca="1" t="shared" si="4"/>
        <v>39354.472159375</v>
      </c>
      <c r="J30" s="7">
        <f ca="1" t="shared" si="5"/>
        <v>39355.472159375</v>
      </c>
      <c r="K30" s="7">
        <f ca="1" t="shared" si="6"/>
        <v>39361.472159375</v>
      </c>
      <c r="L30" s="6">
        <f ca="1" t="shared" si="7"/>
        <v>39362.472159375</v>
      </c>
    </row>
    <row r="31" spans="1:12" ht="15">
      <c r="A31" t="s">
        <v>28</v>
      </c>
      <c r="B31" s="6">
        <f ca="1" t="shared" si="8"/>
        <v>39360.472159375</v>
      </c>
      <c r="C31" s="6">
        <f ca="1" t="shared" si="9"/>
        <v>39361.472159375</v>
      </c>
      <c r="D31" s="6">
        <f ca="1">NOW()-WEEKDAY(NOW())+1</f>
        <v>39362.472159375</v>
      </c>
      <c r="E31" s="6">
        <f ca="1">D31+6</f>
        <v>39368.472159375</v>
      </c>
      <c r="F31" s="6">
        <f ca="1" t="shared" si="10"/>
        <v>39369.472159375</v>
      </c>
      <c r="H31" s="6">
        <f aca="true" t="shared" si="11" ref="H31">B31</f>
        <v>39360.472159375</v>
      </c>
      <c r="I31" s="6">
        <f aca="true" t="shared" si="12" ref="I31">C31</f>
        <v>39361.472159375</v>
      </c>
      <c r="J31" s="7">
        <f aca="true" t="shared" si="13" ref="J31">D31</f>
        <v>39362.472159375</v>
      </c>
      <c r="K31" s="7">
        <f aca="true" t="shared" si="14" ref="K31">E31</f>
        <v>39368.472159375</v>
      </c>
      <c r="L31" s="6">
        <f aca="true" t="shared" si="15" ref="L31">F31</f>
        <v>39369.472159375</v>
      </c>
    </row>
    <row r="32" spans="1:12" ht="15">
      <c r="A32" t="s">
        <v>29</v>
      </c>
      <c r="B32" s="6">
        <f ca="1" t="shared" si="8"/>
        <v>39367.472159375</v>
      </c>
      <c r="C32" s="6">
        <f ca="1" t="shared" si="9"/>
        <v>39368.472159375</v>
      </c>
      <c r="D32" s="6">
        <f ca="1">D31+7</f>
        <v>39369.472159375</v>
      </c>
      <c r="E32" s="6">
        <f ca="1">D32+6</f>
        <v>39375.472159375</v>
      </c>
      <c r="F32" s="6">
        <f ca="1" t="shared" si="10"/>
        <v>39376.472159375</v>
      </c>
      <c r="H32" s="6">
        <f aca="true" t="shared" si="16" ref="H32">B32</f>
        <v>39367.472159375</v>
      </c>
      <c r="I32" s="6">
        <f aca="true" t="shared" si="17" ref="I32">C32</f>
        <v>39368.472159375</v>
      </c>
      <c r="J32" s="7">
        <f aca="true" t="shared" si="18" ref="J32">D32</f>
        <v>39369.472159375</v>
      </c>
      <c r="K32" s="7">
        <f aca="true" t="shared" si="19" ref="K32">E32</f>
        <v>39375.472159375</v>
      </c>
      <c r="L32" s="6">
        <f aca="true" t="shared" si="20" ref="L32">F32</f>
        <v>39376.472159375</v>
      </c>
    </row>
    <row r="33" spans="1:12" ht="15">
      <c r="A33" t="s">
        <v>31</v>
      </c>
      <c r="B33" s="6">
        <f ca="1" t="shared" si="8"/>
        <v>39324</v>
      </c>
      <c r="C33" s="6">
        <f ca="1" t="shared" si="9"/>
        <v>39325</v>
      </c>
      <c r="D33" s="6">
        <f ca="1">EDATE(D34,-1)</f>
        <v>39326</v>
      </c>
      <c r="E33" s="6">
        <f ca="1">EDATE(D33,1)-1</f>
        <v>39355</v>
      </c>
      <c r="F33" s="6">
        <f ca="1" t="shared" si="10"/>
        <v>39356</v>
      </c>
      <c r="H33" s="6">
        <f aca="true" t="shared" si="21" ref="H33:H35">B33</f>
        <v>39324</v>
      </c>
      <c r="I33" s="6">
        <f aca="true" t="shared" si="22" ref="I33:I35">C33</f>
        <v>39325</v>
      </c>
      <c r="J33" s="7">
        <f aca="true" t="shared" si="23" ref="J33:J35">D33</f>
        <v>39326</v>
      </c>
      <c r="K33" s="7">
        <f aca="true" t="shared" si="24" ref="K33:K35">E33</f>
        <v>39355</v>
      </c>
      <c r="L33" s="6">
        <f aca="true" t="shared" si="25" ref="L33:L35">F33</f>
        <v>39356</v>
      </c>
    </row>
    <row r="34" spans="1:12" ht="15">
      <c r="A34" t="s">
        <v>32</v>
      </c>
      <c r="B34" s="6">
        <f ca="1" t="shared" si="8"/>
        <v>39354.472159375</v>
      </c>
      <c r="C34" s="6">
        <f ca="1" t="shared" si="9"/>
        <v>39355.472159375</v>
      </c>
      <c r="D34" s="6">
        <f ca="1">NOW()-DAY(TODAY())+1</f>
        <v>39356.472159375</v>
      </c>
      <c r="E34" s="6">
        <f ca="1">EDATE(D34,1)-1</f>
        <v>39386</v>
      </c>
      <c r="F34" s="6">
        <f ca="1" t="shared" si="10"/>
        <v>39387</v>
      </c>
      <c r="H34" s="6">
        <f ca="1" t="shared" si="21"/>
        <v>39354.472159375</v>
      </c>
      <c r="I34" s="6">
        <f ca="1" t="shared" si="22"/>
        <v>39355.472159375</v>
      </c>
      <c r="J34" s="7">
        <f ca="1" t="shared" si="23"/>
        <v>39356.472159375</v>
      </c>
      <c r="K34" s="7">
        <f ca="1" t="shared" si="24"/>
        <v>39386</v>
      </c>
      <c r="L34" s="6">
        <f ca="1" t="shared" si="25"/>
        <v>39387</v>
      </c>
    </row>
    <row r="35" spans="1:12" ht="15">
      <c r="A35" t="s">
        <v>33</v>
      </c>
      <c r="B35" s="6">
        <f ca="1" t="shared" si="8"/>
        <v>39385</v>
      </c>
      <c r="C35" s="6">
        <f ca="1" t="shared" si="9"/>
        <v>39386</v>
      </c>
      <c r="D35" s="6">
        <f ca="1">EDATE(D34,1)</f>
        <v>39387</v>
      </c>
      <c r="E35" s="6">
        <f ca="1">EDATE(D35,1)-1</f>
        <v>39416</v>
      </c>
      <c r="F35" s="6">
        <f ca="1" t="shared" si="10"/>
        <v>39417</v>
      </c>
      <c r="H35" s="6">
        <f ca="1" t="shared" si="21"/>
        <v>39385</v>
      </c>
      <c r="I35" s="6">
        <f ca="1" t="shared" si="22"/>
        <v>39386</v>
      </c>
      <c r="J35" s="7">
        <f ca="1" t="shared" si="23"/>
        <v>39387</v>
      </c>
      <c r="K35" s="7">
        <f ca="1" t="shared" si="24"/>
        <v>39416</v>
      </c>
      <c r="L35" s="6">
        <f ca="1" t="shared" si="25"/>
        <v>39417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 t="str">
        <f>""</f>
        <v/>
      </c>
      <c r="F39" t="str">
        <f>"  "</f>
        <v xml:space="preserve"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 t="str">
        <f>""</f>
        <v/>
      </c>
      <c r="F40" t="str">
        <f>"  "</f>
        <v xml:space="preserve"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conditionalFormatting sqref="B7:F7">
    <cfRule type="cellIs" priority="44" dxfId="35" operator="between">
      <formula>3</formula>
      <formula>7</formula>
    </cfRule>
  </conditionalFormatting>
  <conditionalFormatting sqref="B8:F8">
    <cfRule type="cellIs" priority="43" dxfId="35" operator="notBetween">
      <formula>3</formula>
      <formula>7</formula>
    </cfRule>
  </conditionalFormatting>
  <conditionalFormatting sqref="B9:F9">
    <cfRule type="cellIs" priority="42" dxfId="35" operator="equal">
      <formula>5</formula>
    </cfRule>
  </conditionalFormatting>
  <conditionalFormatting sqref="B10:F10">
    <cfRule type="cellIs" priority="41" dxfId="35" operator="notEqual">
      <formula>5</formula>
    </cfRule>
  </conditionalFormatting>
  <conditionalFormatting sqref="B11:F11">
    <cfRule type="cellIs" priority="40" dxfId="35" operator="greaterThan">
      <formula>5</formula>
    </cfRule>
  </conditionalFormatting>
  <conditionalFormatting sqref="B12:F12">
    <cfRule type="cellIs" priority="39" dxfId="35" operator="lessThan">
      <formula>5</formula>
    </cfRule>
  </conditionalFormatting>
  <conditionalFormatting sqref="B13:F13">
    <cfRule type="cellIs" priority="38" dxfId="35" operator="greaterThanOrEqual">
      <formula>5</formula>
    </cfRule>
  </conditionalFormatting>
  <conditionalFormatting sqref="B14:F14">
    <cfRule type="cellIs" priority="37" dxfId="35" operator="lessThanOrEqual">
      <formula>5</formula>
    </cfRule>
  </conditionalFormatting>
  <conditionalFormatting sqref="B18:F18">
    <cfRule type="containsText" priority="36" dxfId="35" operator="containsText" text="DE">
      <formula>NOT(ISERROR(SEARCH("DE",B18)))</formula>
    </cfRule>
  </conditionalFormatting>
  <conditionalFormatting sqref="B19:F19">
    <cfRule type="notContainsText" priority="35" dxfId="35" operator="notContains" text="DE">
      <formula>ISERROR(SEARCH("DE",B19))</formula>
    </cfRule>
  </conditionalFormatting>
  <conditionalFormatting sqref="B20:F20">
    <cfRule type="beginsWith" priority="34" dxfId="35" operator="beginsWith" text="DE">
      <formula>LEFT(B20,2)="DE"</formula>
    </cfRule>
  </conditionalFormatting>
  <conditionalFormatting sqref="B21:F21">
    <cfRule type="endsWith" priority="33" dxfId="35" operator="endsWith" text="DE">
      <formula>RIGHT(B21,2)="DE"</formula>
    </cfRule>
  </conditionalFormatting>
  <conditionalFormatting sqref="B26:F26">
    <cfRule type="timePeriod" priority="32" dxfId="35" timePeriod="yesterday">
      <formula>FLOOR(B26,1)=TODAY()-1</formula>
    </cfRule>
  </conditionalFormatting>
  <conditionalFormatting sqref="B27:F27">
    <cfRule type="timePeriod" priority="31" dxfId="35" timePeriod="today">
      <formula>FLOOR(B27,1)=TODAY()</formula>
    </cfRule>
  </conditionalFormatting>
  <conditionalFormatting sqref="B28:F28">
    <cfRule type="timePeriod" priority="30" dxfId="35" timePeriod="tomorrow">
      <formula>FLOOR(B28,1)=TODAY()+1</formula>
    </cfRule>
  </conditionalFormatting>
  <conditionalFormatting sqref="B29:F29">
    <cfRule type="timePeriod" priority="29" dxfId="35" timePeriod="last7Days">
      <formula>AND(TODAY()-FLOOR(B29,1)&lt;=6,FLOOR(B29,1)&lt;=TODAY())</formula>
    </cfRule>
  </conditionalFormatting>
  <conditionalFormatting sqref="B31:F31">
    <cfRule type="timePeriod" priority="27" dxfId="35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5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5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5" timePeriod="lastMonth">
      <formula>AND(MONTH(B33)=MONTH(TODAY())-1,OR(YEAR(B33)=YEAR(TODAY()),AND(MONTH(B33)=1,YEAR(B33)=YEAR(TODAY())-1)))</formula>
    </cfRule>
  </conditionalFormatting>
  <conditionalFormatting sqref="B34:F34">
    <cfRule type="timePeriod" priority="22" dxfId="35" timePeriod="thisMonth">
      <formula>AND(MONTH(B34)=MONTH(TODAY()),YEAR(B34)=YEAR(TODAY()))</formula>
    </cfRule>
  </conditionalFormatting>
  <conditionalFormatting sqref="B35:F35">
    <cfRule type="timePeriod" priority="21" dxfId="35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5">
      <formula>LEN(TRIM(B39))=0</formula>
    </cfRule>
  </conditionalFormatting>
  <conditionalFormatting sqref="B40:F40">
    <cfRule type="notContainsBlanks" priority="19" dxfId="35">
      <formula>LEN(TRIM(B40))&gt;0</formula>
    </cfRule>
  </conditionalFormatting>
  <conditionalFormatting sqref="B41:F41">
    <cfRule type="containsErrors" priority="18" dxfId="35">
      <formula>ISERROR(B41)</formula>
    </cfRule>
  </conditionalFormatting>
  <conditionalFormatting sqref="B42:F42">
    <cfRule type="notContainsErrors" priority="17" dxfId="35">
      <formula>NOT(ISERROR(B42))</formula>
    </cfRule>
  </conditionalFormatting>
  <conditionalFormatting sqref="B46:F46">
    <cfRule type="expression" priority="16" dxfId="35">
      <formula>OR(B46=3,B46=7)</formula>
    </cfRule>
  </conditionalFormatting>
  <conditionalFormatting sqref="B47:F47">
    <cfRule type="expression" priority="15" dxfId="35">
      <formula>B47=N47</formula>
    </cfRule>
  </conditionalFormatting>
  <conditionalFormatting sqref="B48:F48">
    <cfRule type="cellIs" priority="14" dxfId="35" operator="equal">
      <formula>N48</formula>
    </cfRule>
  </conditionalFormatting>
  <conditionalFormatting sqref="B49:F49">
    <cfRule type="cellIs" priority="13" dxfId="35" operator="equal">
      <formula>$N49</formula>
    </cfRule>
  </conditionalFormatting>
  <conditionalFormatting sqref="B53:F53">
    <cfRule type="cellIs" priority="9" dxfId="35" operator="equal">
      <formula>3</formula>
    </cfRule>
    <cfRule type="cellIs" priority="10" dxfId="47" operator="equal">
      <formula>5</formula>
    </cfRule>
    <cfRule type="cellIs" priority="11" dxfId="53" operator="equal">
      <formula>7</formula>
    </cfRule>
    <cfRule type="cellIs" priority="12" dxfId="52" operator="equal">
      <formula>9</formula>
    </cfRule>
  </conditionalFormatting>
  <conditionalFormatting sqref="B54:F54">
    <cfRule type="cellIs" priority="5" dxfId="35" operator="equal" stopIfTrue="1">
      <formula>5</formula>
    </cfRule>
    <cfRule type="cellIs" priority="6" dxfId="47" operator="equal" stopIfTrue="1">
      <formula>5</formula>
    </cfRule>
    <cfRule type="cellIs" priority="7" dxfId="46" operator="equal" stopIfTrue="1">
      <formula>5</formula>
    </cfRule>
  </conditionalFormatting>
  <conditionalFormatting sqref="B55:F55">
    <cfRule type="cellIs" priority="2" dxfId="35" operator="equal">
      <formula>5</formula>
    </cfRule>
    <cfRule type="cellIs" priority="3" dxfId="47" operator="equal">
      <formula>5</formula>
    </cfRule>
    <cfRule type="cellIs" priority="4" dxfId="46" operator="equal">
      <formula>5</formula>
    </cfRule>
  </conditionalFormatting>
  <conditionalFormatting sqref="B22:F22">
    <cfRule type="endsWith" priority="1" dxfId="35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/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 t="str">
        <f>""</f>
        <v/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 t="str">
        <f>""</f>
        <v/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conditionalFormatting sqref="B7:F7">
    <cfRule type="colorScale" priority="56">
      <colorScale>
        <cfvo type="min" val="0"/>
        <cfvo type="max" val="0"/>
        <color rgb="FFFF0000"/>
        <color rgb="FFFFFF00"/>
      </colorScale>
    </cfRule>
  </conditionalFormatting>
  <conditionalFormatting sqref="B8:F8">
    <cfRule type="colorScale" priority="53">
      <colorScale>
        <cfvo type="num" val="3"/>
        <cfvo type="formula" val="'Range Conditions'!$K$8"/>
        <color rgb="FFFF0000"/>
        <color rgb="FFFFFF00"/>
      </colorScale>
    </cfRule>
  </conditionalFormatting>
  <conditionalFormatting sqref="B9:F9">
    <cfRule type="colorScale" priority="49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>
      <colorScale>
        <cfvo type="min" val="0"/>
        <cfvo type="percentile" val="50"/>
        <cfvo type="max" val="0"/>
        <color rgb="FFFF0000"/>
        <color rgb="FFFFFF00"/>
        <color rgb="FF00FF00"/>
      </colorScale>
    </cfRule>
  </conditionalFormatting>
  <conditionalFormatting sqref="B14:F14">
    <cfRule type="colorScale" priority="46">
      <colorScale>
        <cfvo type="num" val="1"/>
        <cfvo type="formula" val="'Range Conditions'!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>
      <dataBar>
        <cfvo type="min"/>
        <cfvo type="max"/>
        <color rgb="FFFF0000"/>
      </dataBar>
    </cfRule>
  </conditionalFormatting>
  <conditionalFormatting sqref="B19:F19">
    <cfRule type="dataBar" priority="44">
      <dataBar>
        <cfvo type="num" val="3"/>
        <cfvo type="formula" val="'Range Conditions'!$E$19"/>
        <color rgb="FFFF0000"/>
      </dataBar>
    </cfRule>
  </conditionalFormatting>
  <conditionalFormatting sqref="B20:F20">
    <cfRule type="dataBar" priority="43">
      <dataBar showValue="0">
        <cfvo type="percent" val="25"/>
        <cfvo type="percentile" val="75"/>
        <color rgb="FFFF0000"/>
      </dataBar>
    </cfRule>
  </conditionalFormatting>
  <conditionalFormatting sqref="B24:F24">
    <cfRule type="iconSet" priority="42">
      <iconSet iconSet="3Arrows">
        <cfvo type="percent" val="0"/>
        <cfvo type="formula" val="'Range Conditions'!$C$24"/>
        <cfvo gte="0" type="num" val="5"/>
      </iconSet>
    </cfRule>
  </conditionalFormatting>
  <conditionalFormatting sqref="B25:F25">
    <cfRule type="iconSet" priority="41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5" rank="2"/>
  </conditionalFormatting>
  <conditionalFormatting sqref="B50:F50">
    <cfRule type="top10" priority="21" dxfId="35" rank="60" bottom="1" percent="1"/>
  </conditionalFormatting>
  <conditionalFormatting sqref="B51:F51">
    <cfRule type="aboveAverage" priority="20" dxfId="35">
      <formula>B51&gt;AVERAGE(IF(ISERROR($B$51:$F$51),"",IF(ISBLANK($B$51:$F$51),"",$B$51:$F$51)))</formula>
    </cfRule>
  </conditionalFormatting>
  <conditionalFormatting sqref="B52:F52">
    <cfRule type="aboveAverage" priority="19" dxfId="35" aboveAverage="0">
      <formula>B52&gt;AVERAGE(IF(ISERROR($B$52:$F$52),"",IF(ISBLANK($B$52:$F$52),"",$B$52:$F$52)))</formula>
    </cfRule>
  </conditionalFormatting>
  <conditionalFormatting sqref="B53:F53">
    <cfRule type="aboveAverage" priority="18" dxfId="35" equalAverage="1">
      <formula>B53&gt;AVERAGE(IF(ISERROR($B$53:$F$53),"",IF(ISBLANK($B$53:$F$53),"",$B$53:$F$53)))</formula>
    </cfRule>
  </conditionalFormatting>
  <conditionalFormatting sqref="B54:F54">
    <cfRule type="aboveAverage" priority="17" dxfId="35" aboveAverage="0" equalAverage="1">
      <formula>B54&gt;AVERAGE(IF(ISERROR($B$54:$F$54),"",IF(ISBLANK($B$54:$F$54),"",$B$54:$F$54)))</formula>
    </cfRule>
  </conditionalFormatting>
  <conditionalFormatting sqref="B58:F61">
    <cfRule type="duplicateValues" priority="93" dxfId="35">
      <formula>AND(COUNTIF($B$58:$F$61,B58)&gt;1,NOT(ISBLANK(B58)))</formula>
    </cfRule>
  </conditionalFormatting>
  <conditionalFormatting sqref="B62:F65">
    <cfRule type="uniqueValues" priority="9" dxfId="35">
      <formula>AND(COUNTIF($B$62:$F$65,B62)=1,NOT(ISBLANK(B62)))</formula>
    </cfRule>
  </conditionalFormatting>
  <conditionalFormatting sqref="B48:F48">
    <cfRule type="top10" priority="8" dxfId="35" rank="3" bottom="1"/>
  </conditionalFormatting>
  <conditionalFormatting sqref="B49:F49">
    <cfRule type="top10" priority="7" dxfId="35" rank="40" percent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/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29" t="b">
        <v>1</v>
      </c>
      <c r="I9" s="130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mergeCells count="1">
    <mergeCell ref="H9:I9"/>
  </mergeCells>
  <conditionalFormatting sqref="B11:I11">
    <cfRule type="expression" priority="11" dxfId="25">
      <formula>cond_font</formula>
    </cfRule>
  </conditionalFormatting>
  <conditionalFormatting sqref="B12:I12">
    <cfRule type="expression" priority="10" dxfId="33">
      <formula>cond_font</formula>
    </cfRule>
  </conditionalFormatting>
  <conditionalFormatting sqref="B13:I13">
    <cfRule type="expression" priority="9" dxfId="32">
      <formula>cond_font</formula>
    </cfRule>
  </conditionalFormatting>
  <conditionalFormatting sqref="B14:I14">
    <cfRule type="expression" priority="8" dxfId="31">
      <formula>cond_font</formula>
    </cfRule>
  </conditionalFormatting>
  <conditionalFormatting sqref="B15:I15">
    <cfRule type="expression" priority="7" dxfId="25">
      <formula>cond_font</formula>
    </cfRule>
  </conditionalFormatting>
  <conditionalFormatting sqref="B16:I16">
    <cfRule type="expression" priority="6" dxfId="29">
      <formula>cond_font</formula>
    </cfRule>
  </conditionalFormatting>
  <conditionalFormatting sqref="B17:I17">
    <cfRule type="expression" priority="5" dxfId="28">
      <formula>cond_font</formula>
    </cfRule>
  </conditionalFormatting>
  <conditionalFormatting sqref="B18:I18">
    <cfRule type="expression" priority="4" dxfId="25">
      <formula>cond_font</formula>
    </cfRule>
  </conditionalFormatting>
  <conditionalFormatting sqref="B19:I19">
    <cfRule type="expression" priority="3" dxfId="26">
      <formula>cond_font</formula>
    </cfRule>
  </conditionalFormatting>
  <conditionalFormatting sqref="B20:I20">
    <cfRule type="expression" priority="2" dxfId="25">
      <formula>cond_font</formula>
    </cfRule>
  </conditionalFormatting>
  <conditionalFormatting sqref="B21:I21">
    <cfRule type="expression" priority="1" dxfId="24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/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9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29" t="b">
        <v>1</v>
      </c>
      <c r="I9" s="131"/>
      <c r="J9" s="130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9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9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9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9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9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mergeCells count="1">
    <mergeCell ref="H9:J9"/>
  </mergeCells>
  <conditionalFormatting sqref="B13 D13 F13 H13 J13">
    <cfRule type="expression" priority="4" dxfId="23">
      <formula>cond_border</formula>
    </cfRule>
  </conditionalFormatting>
  <conditionalFormatting sqref="B15 D15 F15 H15 J15">
    <cfRule type="expression" priority="3" dxfId="22">
      <formula>cond_border</formula>
    </cfRule>
  </conditionalFormatting>
  <conditionalFormatting sqref="B17 D17 F17 H17 J17">
    <cfRule type="expression" priority="2" dxfId="21">
      <formula>cond_border</formula>
    </cfRule>
  </conditionalFormatting>
  <conditionalFormatting sqref="B19 D19 F19 H19 J19">
    <cfRule type="expression" priority="1" dxfId="20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/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29" t="b">
        <v>1</v>
      </c>
      <c r="J9" s="130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mergeCells count="1">
    <mergeCell ref="I9:J9"/>
  </mergeCells>
  <conditionalFormatting sqref="D11:J11">
    <cfRule type="expression" priority="17" dxfId="19">
      <formula>cond_fill</formula>
    </cfRule>
  </conditionalFormatting>
  <conditionalFormatting sqref="D12:J12">
    <cfRule type="expression" priority="16" dxfId="18">
      <formula>cond_fill</formula>
    </cfRule>
  </conditionalFormatting>
  <conditionalFormatting sqref="D13:J13">
    <cfRule type="expression" priority="15" dxfId="17">
      <formula>cond_fill</formula>
    </cfRule>
  </conditionalFormatting>
  <conditionalFormatting sqref="D14:J14">
    <cfRule type="expression" priority="14" dxfId="16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4">
      <formula>cond_fill</formula>
    </cfRule>
  </conditionalFormatting>
  <conditionalFormatting sqref="D17:J17">
    <cfRule type="expression" priority="11" dxfId="13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1">
      <formula>cond_fill</formula>
    </cfRule>
  </conditionalFormatting>
  <conditionalFormatting sqref="D20:J20">
    <cfRule type="expression" priority="8" dxfId="10">
      <formula>cond_fill</formula>
    </cfRule>
  </conditionalFormatting>
  <conditionalFormatting sqref="D21:J21">
    <cfRule type="expression" priority="7" dxfId="9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7">
      <formula>cond_fill</formula>
    </cfRule>
  </conditionalFormatting>
  <conditionalFormatting sqref="D24:J24">
    <cfRule type="expression" priority="4" dxfId="6">
      <formula>cond_fill</formula>
    </cfRule>
  </conditionalFormatting>
  <conditionalFormatting sqref="D28:J28">
    <cfRule type="expression" priority="2" dxfId="5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/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3" t="s">
        <v>178</v>
      </c>
      <c r="H12" s="133" t="s">
        <v>178</v>
      </c>
      <c r="I12" s="133" t="s">
        <v>178</v>
      </c>
      <c r="J12" s="133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3" t="s">
        <v>180</v>
      </c>
      <c r="H13" s="133" t="s">
        <v>180</v>
      </c>
      <c r="I13" s="133" t="s">
        <v>180</v>
      </c>
      <c r="J13" s="133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32" t="s">
        <v>176</v>
      </c>
      <c r="H14" s="132" t="s">
        <v>176</v>
      </c>
      <c r="I14" s="132" t="s">
        <v>176</v>
      </c>
      <c r="J14" s="132" t="s">
        <v>177</v>
      </c>
    </row>
  </sheetData>
  <conditionalFormatting sqref="B11:E11">
    <cfRule type="expression" priority="4" dxfId="4">
      <formula>cond_number</formula>
    </cfRule>
  </conditionalFormatting>
  <conditionalFormatting sqref="B12:E12">
    <cfRule type="expression" priority="3" dxfId="3">
      <formula>cond_number</formula>
    </cfRule>
  </conditionalFormatting>
  <conditionalFormatting sqref="B13:E13">
    <cfRule type="expression" priority="2" dxfId="2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2007-09-21T11:32:08Z</dcterms:created>
  <dcterms:modified xsi:type="dcterms:W3CDTF">2007-10-10T09:20:29Z</dcterms:modified>
  <cp:category/>
  <cp:version/>
  <cp:contentType/>
  <cp:contentStatus/>
</cp:coreProperties>
</file>