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595" activeTab="1"/>
  </bookViews>
  <sheets>
    <sheet name="Read Me" sheetId="1" r:id="rId1"/>
    <sheet name="DGet" sheetId="2" r:id="rId2"/>
  </sheets>
  <definedNames/>
  <calcPr fullCalcOnLoad="1"/>
</workbook>
</file>

<file path=xl/sharedStrings.xml><?xml version="1.0" encoding="utf-8"?>
<sst xmlns="http://schemas.openxmlformats.org/spreadsheetml/2006/main" count="572" uniqueCount="203">
  <si>
    <t>name</t>
  </si>
  <si>
    <t>age</t>
  </si>
  <si>
    <t>Donald</t>
  </si>
  <si>
    <t>size</t>
  </si>
  <si>
    <t>headgear</t>
  </si>
  <si>
    <t>top hat</t>
  </si>
  <si>
    <t>sailor's hat</t>
  </si>
  <si>
    <t>glasses</t>
  </si>
  <si>
    <t>&lt;7</t>
  </si>
  <si>
    <t>&gt;40</t>
  </si>
  <si>
    <t>&lt;30</t>
  </si>
  <si>
    <t>&gt;=62</t>
  </si>
  <si>
    <t>&lt;=6</t>
  </si>
  <si>
    <t>&lt;10</t>
  </si>
  <si>
    <t>&gt;100</t>
  </si>
  <si>
    <t>&lt;6</t>
  </si>
  <si>
    <t>&lt;=5</t>
  </si>
  <si>
    <t>&gt;=100</t>
  </si>
  <si>
    <t>cap~</t>
  </si>
  <si>
    <t>cap?</t>
  </si>
  <si>
    <t>cap*</t>
  </si>
  <si>
    <t>Formula</t>
  </si>
  <si>
    <t>numeric and boolean comparisions</t>
  </si>
  <si>
    <t>string comparisions</t>
  </si>
  <si>
    <t>formula comparisons</t>
  </si>
  <si>
    <t>AND/OR</t>
  </si>
  <si>
    <t>database</t>
  </si>
  <si>
    <t>Sheet Comment:</t>
  </si>
  <si>
    <t>DGET tests</t>
  </si>
  <si>
    <t>Expected Result</t>
  </si>
  <si>
    <t>Comment</t>
  </si>
  <si>
    <t>&lt;skip&gt;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</si>
  <si>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</si>
  <si>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</si>
  <si>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</si>
  <si>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</si>
  <si>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</si>
  <si>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</si>
  <si>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</si>
  <si>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</si>
  <si>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</si>
  <si>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</si>
  <si>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</si>
  <si>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</si>
  <si>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</si>
  <si>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This spreadsheet contains various test cases for the functions: DGET</t>
  </si>
  <si>
    <t>org.apache.poi.ss.formula.functions.TestDGetFunctionsFromSpreadsheet</t>
  </si>
  <si>
    <t>smaller found</t>
  </si>
  <si>
    <t>smaller not found</t>
  </si>
  <si>
    <t>equals found</t>
  </si>
  <si>
    <t>equals not found</t>
  </si>
  <si>
    <t>larger not found</t>
  </si>
  <si>
    <t>larger found</t>
  </si>
  <si>
    <t>smaller equals not found</t>
  </si>
  <si>
    <t>smaller equals found</t>
  </si>
  <si>
    <t>larger equals found</t>
  </si>
  <si>
    <t>larger equals not found</t>
  </si>
  <si>
    <t>more than one result</t>
  </si>
  <si>
    <t>textual search for boolean</t>
  </si>
  <si>
    <t>starts with found</t>
  </si>
  <si>
    <t>starts with not found</t>
  </si>
  <si>
    <t>questionmark found</t>
  </si>
  <si>
    <t>questionmark not found</t>
  </si>
  <si>
    <t>questionmark does not stand for empty</t>
  </si>
  <si>
    <t>questionmark does not stand for more than one</t>
  </si>
  <si>
    <t>more than one questionmark in a row</t>
  </si>
  <si>
    <t>more than one questionmark spread</t>
  </si>
  <si>
    <t>star can be empty</t>
  </si>
  <si>
    <t>star can stand for a single letter</t>
  </si>
  <si>
    <t>star search failing</t>
  </si>
  <si>
    <t>star can stand for multiple letters (middle)</t>
  </si>
  <si>
    <t>star can stand for multiple letters (beginning)</t>
  </si>
  <si>
    <t>multiple stars</t>
  </si>
  <si>
    <t>mixing stars and questionmarks</t>
  </si>
  <si>
    <t>star can stand for multiple letters (end)</t>
  </si>
  <si>
    <t>tilde escaping tilde is broken (Excel bug)</t>
  </si>
  <si>
    <t>tilde excaping questionmark</t>
  </si>
  <si>
    <t>tilde escaping star</t>
  </si>
  <si>
    <t>referencing database header cell</t>
  </si>
  <si>
    <t>using references</t>
  </si>
  <si>
    <t>using database header names (boolean comparision)</t>
  </si>
  <si>
    <t>integer comparison</t>
  </si>
  <si>
    <t>integer calculation and comparison</t>
  </si>
  <si>
    <t>and</t>
  </si>
  <si>
    <t>or (first condition hits)</t>
  </si>
  <si>
    <t>or (second condition hits)</t>
  </si>
  <si>
    <t>or + and</t>
  </si>
  <si>
    <t>and (more than one result)</t>
  </si>
  <si>
    <t>or (more than one result)</t>
  </si>
  <si>
    <t>&gt;7</t>
  </si>
  <si>
    <t>fourty-six</t>
  </si>
  <si>
    <t>&lt;47</t>
  </si>
  <si>
    <t>mixed text/number columns</t>
  </si>
  <si>
    <t>FALSE</t>
  </si>
  <si>
    <t>Index</t>
  </si>
  <si>
    <t>Value</t>
  </si>
  <si>
    <t>=</t>
  </si>
  <si>
    <t xml:space="preserve"> </t>
  </si>
  <si>
    <t>Empty Cell</t>
  </si>
  <si>
    <t>Space</t>
  </si>
  <si>
    <t>Space with Formula</t>
  </si>
  <si>
    <t>abc</t>
  </si>
  <si>
    <t>Equality Sign</t>
  </si>
  <si>
    <t>==</t>
  </si>
  <si>
    <t>Equality Sign, unescaped matching =</t>
  </si>
  <si>
    <t>Equality Sign, escaped matching =</t>
  </si>
  <si>
    <t>Equality Sign, double, escaped matching =</t>
  </si>
  <si>
    <t>Empty Cell matching Empty Cell</t>
  </si>
  <si>
    <t>Space matching Empty Cell</t>
  </si>
  <si>
    <t>Space matching Space</t>
  </si>
  <si>
    <t>Empty Cell matching Space</t>
  </si>
  <si>
    <t>Empty Cell matching Space via Formula</t>
  </si>
  <si>
    <t>Empty Cell matching Empty Cell via Formula</t>
  </si>
  <si>
    <t>Space matching Space via Formula</t>
  </si>
  <si>
    <t>Empty Cell matching #VALUE!</t>
  </si>
  <si>
    <t>#VALUE! matching #VALUE!</t>
  </si>
  <si>
    <t>#NUM! matching #NUM!</t>
  </si>
  <si>
    <t>#VALUE! matching #NUM!</t>
  </si>
  <si>
    <t>Empty Cell matching #NUM!</t>
  </si>
  <si>
    <t>corner cases matching via values</t>
  </si>
  <si>
    <t>corner cases matching via formula</t>
  </si>
  <si>
    <t>Empty String matching Empty Cell</t>
  </si>
  <si>
    <t>Empty String matching Filled Cell</t>
  </si>
  <si>
    <t>Equality Sign matching Empty Cell</t>
  </si>
  <si>
    <t>Equality Sign matching Filled Cell</t>
  </si>
  <si>
    <t>Empty String with Formula</t>
  </si>
  <si>
    <t>Empty String matching Empty String via Formula</t>
  </si>
  <si>
    <t>Empty String matching 0</t>
  </si>
  <si>
    <t>Equality Sign matching 0</t>
  </si>
  <si>
    <t>One</t>
  </si>
  <si>
    <t>Two</t>
  </si>
  <si>
    <t>Three</t>
  </si>
  <si>
    <t>a</t>
  </si>
  <si>
    <t>b</t>
  </si>
  <si>
    <t>x</t>
  </si>
  <si>
    <t>y</t>
  </si>
  <si>
    <t>corner cases empty filter columns</t>
  </si>
  <si>
    <t>Header: empty cell, Value: empty cell</t>
  </si>
  <si>
    <t>Header: empty string, Value: empty cell</t>
  </si>
  <si>
    <t>Multiple empty trailing filter columns (more than DB width)</t>
  </si>
  <si>
    <t>Header: empty cell, Value: empty string</t>
  </si>
  <si>
    <t>Header: empty string, Value: empty string</t>
  </si>
  <si>
    <t>numbers as condition</t>
  </si>
  <si>
    <t>2</t>
  </si>
  <si>
    <t>textual number</t>
  </si>
  <si>
    <t>numeric</t>
  </si>
  <si>
    <t>numeric value</t>
  </si>
  <si>
    <t>textual value</t>
  </si>
  <si>
    <t>1</t>
  </si>
  <si>
    <t>boolean</t>
  </si>
  <si>
    <t>numeric condition, numeric value</t>
  </si>
  <si>
    <t>textual condition, numeric value</t>
  </si>
  <si>
    <t>numeric condition, textual value</t>
  </si>
  <si>
    <t>textual condition, textual value</t>
  </si>
  <si>
    <t>TRUE</t>
  </si>
  <si>
    <t>c</t>
  </si>
  <si>
    <t>d</t>
  </si>
  <si>
    <t>f</t>
  </si>
  <si>
    <t>e</t>
  </si>
  <si>
    <t>g</t>
  </si>
  <si>
    <t>h</t>
  </si>
  <si>
    <t>i</t>
  </si>
  <si>
    <t>number with wrong value</t>
  </si>
  <si>
    <t>#NAME?</t>
  </si>
  <si>
    <t>boolean search</t>
  </si>
  <si>
    <t>empty cells</t>
  </si>
  <si>
    <t>def</t>
  </si>
  <si>
    <t>don't fail with empty cells in searched column</t>
  </si>
  <si>
    <t>don't fail with empty cells in DB headers</t>
  </si>
  <si>
    <t>empty</t>
  </si>
  <si>
    <t>space</t>
  </si>
  <si>
    <t>=""</t>
  </si>
  <si>
    <t>result cell is empty</t>
  </si>
  <si>
    <t>result cell is a space</t>
  </si>
  <si>
    <t>result cell is =""</t>
  </si>
  <si>
    <t>#NAME? in the target cell</t>
  </si>
  <si>
    <t>#VALUE! In der Zielzelle</t>
  </si>
  <si>
    <t>#N/A</t>
  </si>
  <si>
    <t>#NUM!</t>
  </si>
  <si>
    <t>#VALUE!</t>
  </si>
  <si>
    <t>#N/A in der Zielzelle</t>
  </si>
  <si>
    <t>#NUM! In the target cell</t>
  </si>
  <si>
    <t>j</t>
  </si>
  <si>
    <t>#DIV/0! In the target cell</t>
  </si>
  <si>
    <t>#NULL! In the target cell</t>
  </si>
  <si>
    <t>#REF! in the target cell</t>
  </si>
  <si>
    <t>unused error header values</t>
  </si>
  <si>
    <t>header not in database</t>
  </si>
  <si>
    <t>Text</t>
  </si>
  <si>
    <t>Multiple matching rows, but only one non-empty</t>
  </si>
  <si>
    <t>Multiple matching rows, all empty</t>
  </si>
  <si>
    <t>header with case mismatch</t>
  </si>
  <si>
    <t>strange types as headers result column</t>
  </si>
  <si>
    <t>result column with case mismatch</t>
  </si>
  <si>
    <t>one</t>
  </si>
  <si>
    <t>Numbers as result column</t>
  </si>
  <si>
    <t>Reference header by number</t>
  </si>
  <si>
    <t>zero as result column</t>
  </si>
  <si>
    <t>one too large as result column</t>
  </si>
  <si>
    <t>textual number not found</t>
  </si>
  <si>
    <t>dewey</t>
  </si>
  <si>
    <t>starts with case insensitivity</t>
  </si>
  <si>
    <t>equals case insensitivity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</si>
</sst>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7.7109375" style="0" bestFit="1" customWidth="1"/>
  </cols>
  <sheetData>
    <row r="1" ht="15">
      <c r="A1" t="s">
        <v>45</v>
      </c>
    </row>
    <row r="2" ht="15">
      <c r="A2" t="s">
        <v>37</v>
      </c>
    </row>
    <row r="3" ht="15">
      <c r="A3" t="s">
        <v>46</v>
      </c>
    </row>
    <row r="4" ht="15">
      <c r="A4" t="s">
        <v>38</v>
      </c>
    </row>
    <row r="6" ht="15">
      <c r="A6" t="s">
        <v>39</v>
      </c>
    </row>
    <row r="7" ht="15">
      <c r="A7" t="s">
        <v>40</v>
      </c>
    </row>
    <row r="8" ht="45">
      <c r="A8" s="2" t="s">
        <v>41</v>
      </c>
    </row>
    <row r="9" ht="30">
      <c r="A9" s="3" t="s">
        <v>42</v>
      </c>
    </row>
    <row r="10" ht="30">
      <c r="A10" s="2" t="s">
        <v>43</v>
      </c>
    </row>
    <row r="11" ht="45">
      <c r="A11" s="2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6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48.57421875" style="0" bestFit="1" customWidth="1"/>
    <col min="5" max="23" width="11.421875" style="0" customWidth="1"/>
  </cols>
  <sheetData>
    <row r="1" spans="2:6" ht="15">
      <c r="B1" s="1" t="s">
        <v>27</v>
      </c>
      <c r="C1" t="s">
        <v>28</v>
      </c>
      <c r="F1" s="1" t="s">
        <v>26</v>
      </c>
    </row>
    <row r="2" spans="6:10" ht="15">
      <c r="F2" s="5" t="s">
        <v>0</v>
      </c>
      <c r="G2" s="6" t="s">
        <v>1</v>
      </c>
      <c r="H2" s="6" t="s">
        <v>3</v>
      </c>
      <c r="I2" s="6" t="s">
        <v>4</v>
      </c>
      <c r="J2" s="7" t="s">
        <v>7</v>
      </c>
    </row>
    <row r="3" spans="2:10" ht="15">
      <c r="B3" s="1" t="s">
        <v>21</v>
      </c>
      <c r="C3" s="1" t="s">
        <v>29</v>
      </c>
      <c r="D3" s="1" t="s">
        <v>30</v>
      </c>
      <c r="F3" s="12" t="s">
        <v>32</v>
      </c>
      <c r="G3" s="13">
        <v>6</v>
      </c>
      <c r="H3" s="13">
        <v>45</v>
      </c>
      <c r="I3" s="13" t="s">
        <v>18</v>
      </c>
      <c r="J3" s="14" t="b">
        <v>0</v>
      </c>
    </row>
    <row r="4" spans="6:10" ht="15">
      <c r="F4" s="12" t="s">
        <v>33</v>
      </c>
      <c r="G4" s="13">
        <v>7</v>
      </c>
      <c r="H4" s="13" t="s">
        <v>90</v>
      </c>
      <c r="I4" s="13" t="s">
        <v>19</v>
      </c>
      <c r="J4" s="14" t="b">
        <v>0</v>
      </c>
    </row>
    <row r="5" spans="1:10" ht="15">
      <c r="A5" s="1" t="s">
        <v>22</v>
      </c>
      <c r="F5" s="12" t="s">
        <v>34</v>
      </c>
      <c r="G5" s="13">
        <v>8</v>
      </c>
      <c r="H5" s="13">
        <v>47</v>
      </c>
      <c r="I5" s="13" t="s">
        <v>20</v>
      </c>
      <c r="J5" s="14" t="b">
        <v>0</v>
      </c>
    </row>
    <row r="6" spans="2:10" ht="15">
      <c r="B6" t="str">
        <f>DGET($F$2:$J$7,"name",F11:F12)</f>
        <v>Huey</v>
      </c>
      <c r="C6" t="s">
        <v>32</v>
      </c>
      <c r="D6" t="s">
        <v>47</v>
      </c>
      <c r="F6" s="12" t="s">
        <v>2</v>
      </c>
      <c r="G6" s="13">
        <v>32</v>
      </c>
      <c r="H6" s="13">
        <v>70</v>
      </c>
      <c r="I6" s="13" t="s">
        <v>6</v>
      </c>
      <c r="J6" s="14" t="b">
        <v>0</v>
      </c>
    </row>
    <row r="7" spans="2:10" ht="15">
      <c r="B7" t="e">
        <f>DGET($F$2:$J$7,"name",G11:G12)</f>
        <v>#VALUE!</v>
      </c>
      <c r="C7" t="e">
        <v>#VALUE!</v>
      </c>
      <c r="D7" t="s">
        <v>48</v>
      </c>
      <c r="F7" s="8" t="s">
        <v>35</v>
      </c>
      <c r="G7" s="9">
        <v>62</v>
      </c>
      <c r="H7" s="9">
        <v>65</v>
      </c>
      <c r="I7" s="9" t="s">
        <v>5</v>
      </c>
      <c r="J7" s="10" t="b">
        <v>1</v>
      </c>
    </row>
    <row r="8" spans="2:4" ht="15">
      <c r="B8" t="str">
        <f>DGET($F$2:$J$7,"name",H11:H12)</f>
        <v>Louie</v>
      </c>
      <c r="C8" t="s">
        <v>34</v>
      </c>
      <c r="D8" t="s">
        <v>49</v>
      </c>
    </row>
    <row r="9" spans="2:4" ht="15">
      <c r="B9" t="e">
        <f>DGET($F$2:$J$7,"name",I11:I12)</f>
        <v>#VALUE!</v>
      </c>
      <c r="C9" t="e">
        <v>#VALUE!</v>
      </c>
      <c r="D9" t="s">
        <v>50</v>
      </c>
    </row>
    <row r="10" spans="2:4" ht="15">
      <c r="B10" t="str">
        <f>DGET($F$2:$J$7,"name",J11:J12)</f>
        <v>Scrooge</v>
      </c>
      <c r="C10" t="s">
        <v>35</v>
      </c>
      <c r="D10" t="s">
        <v>52</v>
      </c>
    </row>
    <row r="11" spans="2:19" ht="15">
      <c r="B11" t="e">
        <f>DGET($F$2:$J$7,"name",K11:K12)</f>
        <v>#VALUE!</v>
      </c>
      <c r="C11" t="e">
        <v>#VALUE!</v>
      </c>
      <c r="D11" t="s">
        <v>51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 t="s">
        <v>1</v>
      </c>
      <c r="P11" s="16" t="s">
        <v>1</v>
      </c>
      <c r="Q11" s="16" t="s">
        <v>7</v>
      </c>
      <c r="R11" s="16" t="s">
        <v>7</v>
      </c>
      <c r="S11" s="16" t="s">
        <v>3</v>
      </c>
    </row>
    <row r="12" spans="2:19" ht="15">
      <c r="B12" t="str">
        <f>DGET($F$2:$J$7,"name",L11:L12)</f>
        <v>Huey</v>
      </c>
      <c r="C12" t="s">
        <v>32</v>
      </c>
      <c r="D12" t="s">
        <v>54</v>
      </c>
      <c r="F12" s="17" t="s">
        <v>8</v>
      </c>
      <c r="G12" s="17" t="s">
        <v>15</v>
      </c>
      <c r="H12" s="17" t="str">
        <f>"=8"</f>
        <v>=8</v>
      </c>
      <c r="I12" s="17" t="str">
        <f>"=15"</f>
        <v>=15</v>
      </c>
      <c r="J12" s="17" t="s">
        <v>9</v>
      </c>
      <c r="K12" s="17" t="s">
        <v>14</v>
      </c>
      <c r="L12" s="17" t="s">
        <v>12</v>
      </c>
      <c r="M12" s="17" t="s">
        <v>16</v>
      </c>
      <c r="N12" s="17" t="s">
        <v>11</v>
      </c>
      <c r="O12" s="17" t="s">
        <v>17</v>
      </c>
      <c r="P12" s="17" t="s">
        <v>13</v>
      </c>
      <c r="Q12" s="17" t="b">
        <f>TRUE</f>
        <v>1</v>
      </c>
      <c r="R12" s="17" t="str">
        <f>"=TRUE"</f>
        <v>=TRUE</v>
      </c>
      <c r="S12" s="17" t="s">
        <v>91</v>
      </c>
    </row>
    <row r="13" spans="2:4" ht="15">
      <c r="B13" t="e">
        <f>DGET($F$2:$J$7,"name",M11:M12)</f>
        <v>#VALUE!</v>
      </c>
      <c r="C13" t="e">
        <v>#VALUE!</v>
      </c>
      <c r="D13" t="s">
        <v>53</v>
      </c>
    </row>
    <row r="14" spans="2:4" ht="15">
      <c r="B14" t="str">
        <f>DGET($F$2:$J$7,"name",N11:N12)</f>
        <v>Scrooge</v>
      </c>
      <c r="C14" t="s">
        <v>35</v>
      </c>
      <c r="D14" t="s">
        <v>55</v>
      </c>
    </row>
    <row r="15" spans="2:4" ht="15">
      <c r="B15" t="e">
        <f>DGET($F$2:$J$7,"name",O11:O12)</f>
        <v>#VALUE!</v>
      </c>
      <c r="C15" t="e">
        <v>#VALUE!</v>
      </c>
      <c r="D15" t="s">
        <v>56</v>
      </c>
    </row>
    <row r="16" spans="2:6" ht="15">
      <c r="B16" t="e">
        <f>DGET($F$2:$J$7,"name",P11:P12)</f>
        <v>#NUM!</v>
      </c>
      <c r="C16" t="e">
        <v>#NUM!</v>
      </c>
      <c r="D16" t="s">
        <v>57</v>
      </c>
      <c r="F16" s="1"/>
    </row>
    <row r="17" spans="2:6" ht="15">
      <c r="B17" t="str">
        <f>DGET($F$2:$J$7,"name",Q11:Q12)</f>
        <v>Scrooge</v>
      </c>
      <c r="C17" t="s">
        <v>35</v>
      </c>
      <c r="D17" t="s">
        <v>164</v>
      </c>
      <c r="F17" s="1"/>
    </row>
    <row r="18" spans="2:4" ht="15">
      <c r="B18" t="e">
        <f>DGET($F$2:$J$7,"name",R11:R12)</f>
        <v>#VALUE!</v>
      </c>
      <c r="C18" t="s">
        <v>35</v>
      </c>
      <c r="D18" t="s">
        <v>58</v>
      </c>
    </row>
    <row r="19" spans="2:4" ht="15">
      <c r="B19" t="str">
        <f>DGET($F$2:$J$7,"name",S11:S12)</f>
        <v>Huey</v>
      </c>
      <c r="C19" t="s">
        <v>32</v>
      </c>
      <c r="D19" t="s">
        <v>92</v>
      </c>
    </row>
    <row r="20" ht="15">
      <c r="A20" s="1" t="s">
        <v>23</v>
      </c>
    </row>
    <row r="21" spans="2:28" ht="15">
      <c r="B21" t="str">
        <f>DGET($F$2:$J$7,"name",F21:F22)</f>
        <v>Donald</v>
      </c>
      <c r="C21" t="s">
        <v>2</v>
      </c>
      <c r="D21" t="s">
        <v>49</v>
      </c>
      <c r="F21" s="16" t="s">
        <v>4</v>
      </c>
      <c r="G21" s="16" t="s">
        <v>4</v>
      </c>
      <c r="H21" s="16" t="s">
        <v>4</v>
      </c>
      <c r="I21" s="16" t="s">
        <v>4</v>
      </c>
      <c r="J21" s="24" t="s">
        <v>0</v>
      </c>
      <c r="K21" s="24" t="s">
        <v>0</v>
      </c>
      <c r="L21" s="16" t="s">
        <v>4</v>
      </c>
      <c r="M21" s="16" t="s">
        <v>4</v>
      </c>
      <c r="N21" s="16" t="s">
        <v>4</v>
      </c>
      <c r="O21" s="16" t="s">
        <v>4</v>
      </c>
      <c r="P21" s="16" t="s">
        <v>4</v>
      </c>
      <c r="Q21" s="16" t="s">
        <v>4</v>
      </c>
      <c r="R21" s="16" t="s">
        <v>4</v>
      </c>
      <c r="S21" s="16" t="s">
        <v>4</v>
      </c>
      <c r="T21" s="16" t="s">
        <v>4</v>
      </c>
      <c r="U21" s="16" t="s">
        <v>4</v>
      </c>
      <c r="V21" s="16" t="s">
        <v>4</v>
      </c>
      <c r="W21" s="16" t="s">
        <v>4</v>
      </c>
      <c r="X21" s="16" t="s">
        <v>4</v>
      </c>
      <c r="Y21" s="16" t="s">
        <v>4</v>
      </c>
      <c r="Z21" s="16" t="s">
        <v>4</v>
      </c>
      <c r="AA21" s="16" t="s">
        <v>4</v>
      </c>
      <c r="AB21" s="16" t="s">
        <v>4</v>
      </c>
    </row>
    <row r="22" spans="2:28" ht="15">
      <c r="B22" t="e">
        <f>DGET($F$2:$J$7,"name",G21:G22)</f>
        <v>#VALUE!</v>
      </c>
      <c r="C22" t="e">
        <v>#VALUE!</v>
      </c>
      <c r="D22" t="s">
        <v>50</v>
      </c>
      <c r="F22" s="17" t="str">
        <f>"=sailor's hat"</f>
        <v>=sailor's hat</v>
      </c>
      <c r="G22" s="17" t="str">
        <f>"=fedora"</f>
        <v>=fedora</v>
      </c>
      <c r="H22" s="17" t="str">
        <f>"top"</f>
        <v>top</v>
      </c>
      <c r="I22" s="17" t="str">
        <f>"fed"</f>
        <v>fed</v>
      </c>
      <c r="J22" s="17" t="s">
        <v>200</v>
      </c>
      <c r="K22" s="17" t="str">
        <f>"=dewey"</f>
        <v>=dewey</v>
      </c>
      <c r="L22" s="17" t="str">
        <f>"=to? hat"</f>
        <v>=to? hat</v>
      </c>
      <c r="M22" s="17" t="str">
        <f>"=po? hat"</f>
        <v>=po? hat</v>
      </c>
      <c r="N22" s="17" t="str">
        <f>"=to?p hat"</f>
        <v>=to?p hat</v>
      </c>
      <c r="O22" s="17" t="str">
        <f>"=t?hat"</f>
        <v>=t?hat</v>
      </c>
      <c r="P22" s="17" t="str">
        <f>"=t???hat"</f>
        <v>=t???hat</v>
      </c>
      <c r="Q22" s="17" t="str">
        <f>"=t?p?h?t"</f>
        <v>=t?p?h?t</v>
      </c>
      <c r="R22" s="17" t="str">
        <f>"=to*p hat"</f>
        <v>=to*p hat</v>
      </c>
      <c r="S22" s="17" t="str">
        <f>"=t*p hat"</f>
        <v>=t*p hat</v>
      </c>
      <c r="T22" s="17" t="str">
        <f>"=toph*"</f>
        <v>=toph*</v>
      </c>
      <c r="U22" s="17" t="str">
        <f>"=t*t"</f>
        <v>=t*t</v>
      </c>
      <c r="V22" s="17" t="str">
        <f>"*p hat"</f>
        <v>*p hat</v>
      </c>
      <c r="W22" s="17" t="str">
        <f>"=sailo*"</f>
        <v>=sailo*</v>
      </c>
      <c r="X22" s="17" t="str">
        <f>"=*p h*t"</f>
        <v>=*p h*t</v>
      </c>
      <c r="Y22" s="17" t="str">
        <f>"=t?p h*"</f>
        <v>=t?p h*</v>
      </c>
      <c r="Z22" s="17" t="str">
        <f>"=cap~~"</f>
        <v>=cap~~</v>
      </c>
      <c r="AA22" s="17" t="str">
        <f>"=cap~?"</f>
        <v>=cap~?</v>
      </c>
      <c r="AB22" s="17" t="str">
        <f>"=cap~*"</f>
        <v>=cap~*</v>
      </c>
    </row>
    <row r="23" spans="2:4" ht="15">
      <c r="B23" t="str">
        <f>DGET($F$2:$J$7,"name",H21:H22)</f>
        <v>Scrooge</v>
      </c>
      <c r="C23" t="s">
        <v>35</v>
      </c>
      <c r="D23" t="s">
        <v>59</v>
      </c>
    </row>
    <row r="24" spans="2:4" ht="15">
      <c r="B24" t="e">
        <f>DGET($F$2:$J$7,"name",I21:I22)</f>
        <v>#VALUE!</v>
      </c>
      <c r="C24" t="e">
        <v>#VALUE!</v>
      </c>
      <c r="D24" t="s">
        <v>60</v>
      </c>
    </row>
    <row r="25" spans="2:4" ht="15">
      <c r="B25" t="str">
        <f>DGET($F$2:$J$7,"name",J21:J22)</f>
        <v>Dewey</v>
      </c>
      <c r="C25" t="s">
        <v>33</v>
      </c>
      <c r="D25" t="s">
        <v>201</v>
      </c>
    </row>
    <row r="26" spans="2:4" ht="15">
      <c r="B26" t="str">
        <f>DGET($F$2:$J$7,"name",K21:K22)</f>
        <v>Dewey</v>
      </c>
      <c r="C26" t="s">
        <v>33</v>
      </c>
      <c r="D26" t="s">
        <v>202</v>
      </c>
    </row>
    <row r="27" spans="1:6" ht="15">
      <c r="A27" t="s">
        <v>31</v>
      </c>
      <c r="B27" t="str">
        <f>DGET($F$2:$J$7,"name",L21:L22)</f>
        <v>Scrooge</v>
      </c>
      <c r="C27" t="s">
        <v>35</v>
      </c>
      <c r="D27" t="s">
        <v>61</v>
      </c>
      <c r="F27" s="1"/>
    </row>
    <row r="28" spans="1:6" ht="15">
      <c r="A28" t="s">
        <v>31</v>
      </c>
      <c r="B28" t="e">
        <f>DGET($F$2:$J$7,"name",M21:M22)</f>
        <v>#VALUE!</v>
      </c>
      <c r="C28" t="e">
        <v>#VALUE!</v>
      </c>
      <c r="D28" t="s">
        <v>62</v>
      </c>
      <c r="F28" s="1"/>
    </row>
    <row r="29" spans="1:4" ht="15">
      <c r="A29" t="s">
        <v>31</v>
      </c>
      <c r="B29" t="e">
        <f>DGET($F$2:$J$7,"name",N21:N22)</f>
        <v>#VALUE!</v>
      </c>
      <c r="C29" t="e">
        <v>#VALUE!</v>
      </c>
      <c r="D29" t="s">
        <v>63</v>
      </c>
    </row>
    <row r="30" spans="1:4" ht="15">
      <c r="A30" t="s">
        <v>31</v>
      </c>
      <c r="B30" t="e">
        <f>DGET($F$2:$J$7,"name",O21:O22)</f>
        <v>#VALUE!</v>
      </c>
      <c r="C30" t="e">
        <v>#VALUE!</v>
      </c>
      <c r="D30" t="s">
        <v>64</v>
      </c>
    </row>
    <row r="31" spans="1:4" ht="15">
      <c r="A31" t="s">
        <v>31</v>
      </c>
      <c r="B31" t="str">
        <f>DGET($F$2:$J$7,"name",P21:P22)</f>
        <v>Scrooge</v>
      </c>
      <c r="C31" t="s">
        <v>35</v>
      </c>
      <c r="D31" t="s">
        <v>65</v>
      </c>
    </row>
    <row r="32" spans="1:6" ht="15">
      <c r="A32" t="s">
        <v>31</v>
      </c>
      <c r="B32" t="str">
        <f>DGET($F$2:$J$7,"name",Q21:Q22)</f>
        <v>Scrooge</v>
      </c>
      <c r="C32" t="s">
        <v>35</v>
      </c>
      <c r="D32" t="s">
        <v>66</v>
      </c>
      <c r="F32" s="1"/>
    </row>
    <row r="33" spans="1:4" ht="15">
      <c r="A33" t="s">
        <v>31</v>
      </c>
      <c r="B33" t="str">
        <f>DGET($F$2:$J$7,"name",R21:R22)</f>
        <v>Scrooge</v>
      </c>
      <c r="C33" t="s">
        <v>35</v>
      </c>
      <c r="D33" t="s">
        <v>67</v>
      </c>
    </row>
    <row r="34" spans="1:4" ht="15">
      <c r="A34" t="s">
        <v>31</v>
      </c>
      <c r="B34" t="str">
        <f>DGET($F$2:$J$7,"name",S21:S22)</f>
        <v>Scrooge</v>
      </c>
      <c r="C34" t="s">
        <v>35</v>
      </c>
      <c r="D34" t="s">
        <v>68</v>
      </c>
    </row>
    <row r="35" spans="1:6" ht="15">
      <c r="A35" t="s">
        <v>31</v>
      </c>
      <c r="B35" t="e">
        <f>DGET($F$2:$J$7,"name",T21:T22)</f>
        <v>#VALUE!</v>
      </c>
      <c r="C35" t="e">
        <v>#VALUE!</v>
      </c>
      <c r="D35" t="s">
        <v>69</v>
      </c>
      <c r="F35" s="1"/>
    </row>
    <row r="36" spans="1:6" ht="15">
      <c r="A36" t="s">
        <v>31</v>
      </c>
      <c r="B36" t="str">
        <f>DGET($F$2:$J$7,"name",U21:U22)</f>
        <v>Scrooge</v>
      </c>
      <c r="C36" t="s">
        <v>35</v>
      </c>
      <c r="D36" t="s">
        <v>70</v>
      </c>
      <c r="F36" s="1"/>
    </row>
    <row r="37" spans="1:4" ht="15">
      <c r="A37" t="s">
        <v>31</v>
      </c>
      <c r="B37" t="str">
        <f>DGET($F$2:$J$7,"name",V21:V22)</f>
        <v>Scrooge</v>
      </c>
      <c r="C37" t="s">
        <v>35</v>
      </c>
      <c r="D37" t="s">
        <v>71</v>
      </c>
    </row>
    <row r="38" spans="1:4" ht="15">
      <c r="A38" t="s">
        <v>31</v>
      </c>
      <c r="B38" t="str">
        <f>DGET($F$2:$J$7,"name",W21:W22)</f>
        <v>Donald</v>
      </c>
      <c r="C38" t="s">
        <v>2</v>
      </c>
      <c r="D38" t="s">
        <v>74</v>
      </c>
    </row>
    <row r="39" spans="1:6" ht="15">
      <c r="A39" t="s">
        <v>31</v>
      </c>
      <c r="B39" t="str">
        <f>DGET($F$2:$J$7,"name",X21:X22)</f>
        <v>Scrooge</v>
      </c>
      <c r="C39" t="s">
        <v>35</v>
      </c>
      <c r="D39" t="s">
        <v>72</v>
      </c>
      <c r="F39" s="1"/>
    </row>
    <row r="40" spans="1:4" ht="15">
      <c r="A40" t="s">
        <v>31</v>
      </c>
      <c r="B40" t="str">
        <f>DGET($F$2:$J$7,"name",Y21:Y22)</f>
        <v>Scrooge</v>
      </c>
      <c r="C40" t="s">
        <v>35</v>
      </c>
      <c r="D40" t="s">
        <v>73</v>
      </c>
    </row>
    <row r="41" spans="1:6" ht="15">
      <c r="A41" t="s">
        <v>31</v>
      </c>
      <c r="B41" t="e">
        <f>DGET($F$2:$J$7,"name",Z21:Z22)</f>
        <v>#VALUE!</v>
      </c>
      <c r="C41" t="e">
        <v>#VALUE!</v>
      </c>
      <c r="D41" t="s">
        <v>75</v>
      </c>
      <c r="F41" s="1"/>
    </row>
    <row r="42" spans="1:6" ht="15">
      <c r="A42" t="s">
        <v>31</v>
      </c>
      <c r="B42" t="str">
        <f>DGET($F$2:$J$7,"name",AA21:AA22)</f>
        <v>Dewey</v>
      </c>
      <c r="C42" t="s">
        <v>33</v>
      </c>
      <c r="D42" t="s">
        <v>76</v>
      </c>
      <c r="F42" s="1"/>
    </row>
    <row r="43" spans="1:4" ht="15">
      <c r="A43" t="s">
        <v>31</v>
      </c>
      <c r="B43" t="str">
        <f>DGET($F$2:$J$7,"name",AB21:AB22)</f>
        <v>Louie</v>
      </c>
      <c r="C43" t="s">
        <v>34</v>
      </c>
      <c r="D43" t="s">
        <v>77</v>
      </c>
    </row>
    <row r="44" ht="15">
      <c r="A44" s="1" t="s">
        <v>24</v>
      </c>
    </row>
    <row r="45" spans="1:7" ht="15">
      <c r="A45" t="s">
        <v>31</v>
      </c>
      <c r="B45" t="e">
        <f>DGET($F$2:$J$7,"name",F46:F47)</f>
        <v>#VALUE!</v>
      </c>
      <c r="C45" t="e">
        <v>#VALUE!</v>
      </c>
      <c r="D45" t="s">
        <v>78</v>
      </c>
      <c r="G45">
        <v>7</v>
      </c>
    </row>
    <row r="46" spans="1:10" ht="15">
      <c r="A46" t="s">
        <v>31</v>
      </c>
      <c r="B46" t="str">
        <f>DGET($F$2:$J$7,"name",G46:G47)</f>
        <v>Dewey</v>
      </c>
      <c r="C46" t="s">
        <v>33</v>
      </c>
      <c r="D46" t="s">
        <v>79</v>
      </c>
      <c r="F46" s="16" t="s">
        <v>21</v>
      </c>
      <c r="G46" s="16" t="s">
        <v>21</v>
      </c>
      <c r="H46" s="16" t="s">
        <v>21</v>
      </c>
      <c r="I46" s="16" t="s">
        <v>21</v>
      </c>
      <c r="J46" s="16" t="s">
        <v>21</v>
      </c>
    </row>
    <row r="47" spans="1:10" ht="15">
      <c r="A47" t="s">
        <v>31</v>
      </c>
      <c r="B47" t="str">
        <f>DGET($F$2:$J$7,"name",H46:H47)</f>
        <v>Scrooge</v>
      </c>
      <c r="C47" t="s">
        <v>35</v>
      </c>
      <c r="D47" t="s">
        <v>80</v>
      </c>
      <c r="F47" s="17" t="b">
        <f>G2&lt;6</f>
        <v>0</v>
      </c>
      <c r="G47" s="17" t="b">
        <f>G2&lt;$G$45</f>
        <v>0</v>
      </c>
      <c r="H47" s="17" t="e">
        <f>glasses=TRUE</f>
        <v>#NAME?</v>
      </c>
      <c r="I47" s="17" t="e">
        <f>age&lt;7</f>
        <v>#NAME?</v>
      </c>
      <c r="J47" s="17" t="e">
        <f>size/7=10</f>
        <v>#NAME?</v>
      </c>
    </row>
    <row r="48" spans="1:4" ht="15">
      <c r="A48" t="s">
        <v>31</v>
      </c>
      <c r="B48" t="str">
        <f>DGET($F$2:$J$7,"name",I46:I47)</f>
        <v>Huey</v>
      </c>
      <c r="C48" t="s">
        <v>32</v>
      </c>
      <c r="D48" t="s">
        <v>81</v>
      </c>
    </row>
    <row r="49" spans="1:4" ht="15">
      <c r="A49" t="s">
        <v>31</v>
      </c>
      <c r="B49" t="str">
        <f>DGET($F$2:$J$7,"name",J46:J47)</f>
        <v>Donald</v>
      </c>
      <c r="C49" t="s">
        <v>2</v>
      </c>
      <c r="D49" t="s">
        <v>82</v>
      </c>
    </row>
    <row r="50" ht="15">
      <c r="A50" s="1" t="s">
        <v>25</v>
      </c>
    </row>
    <row r="51" spans="2:19" ht="15">
      <c r="B51" t="str">
        <f>DGET($F$2:$J$7,"name",F51:G52)</f>
        <v>Louie</v>
      </c>
      <c r="C51" t="s">
        <v>34</v>
      </c>
      <c r="D51" t="s">
        <v>83</v>
      </c>
      <c r="F51" s="5" t="s">
        <v>1</v>
      </c>
      <c r="G51" s="7" t="s">
        <v>1</v>
      </c>
      <c r="I51" s="5" t="s">
        <v>1</v>
      </c>
      <c r="J51" s="7" t="s">
        <v>7</v>
      </c>
      <c r="L51" s="16" t="s">
        <v>1</v>
      </c>
      <c r="N51" s="16" t="s">
        <v>1</v>
      </c>
      <c r="P51" s="16" t="s">
        <v>1</v>
      </c>
      <c r="R51" s="5" t="s">
        <v>1</v>
      </c>
      <c r="S51" s="7" t="s">
        <v>3</v>
      </c>
    </row>
    <row r="52" spans="2:19" ht="15">
      <c r="B52" t="e">
        <f>DGET($F$2:$J$7,"name",I51:J52)</f>
        <v>#VALUE!</v>
      </c>
      <c r="C52" t="e">
        <v>#NUM!</v>
      </c>
      <c r="D52" t="s">
        <v>87</v>
      </c>
      <c r="F52" s="8" t="s">
        <v>10</v>
      </c>
      <c r="G52" s="10" t="s">
        <v>89</v>
      </c>
      <c r="I52" s="8" t="str">
        <f>"&lt;=8"</f>
        <v>&lt;=8</v>
      </c>
      <c r="J52" s="10" t="s">
        <v>93</v>
      </c>
      <c r="L52" s="18" t="str">
        <f>"=6"</f>
        <v>=6</v>
      </c>
      <c r="N52" s="18" t="str">
        <f>"=50"</f>
        <v>=50</v>
      </c>
      <c r="P52" s="18" t="s">
        <v>8</v>
      </c>
      <c r="R52" s="12" t="str">
        <f>"=62"</f>
        <v>=62</v>
      </c>
      <c r="S52" s="14" t="str">
        <f>"=60"</f>
        <v>=60</v>
      </c>
    </row>
    <row r="53" spans="2:19" ht="15">
      <c r="B53" t="str">
        <f>DGET($F$2:$J$7,"name",L51:L53)</f>
        <v>Huey</v>
      </c>
      <c r="C53" t="s">
        <v>32</v>
      </c>
      <c r="D53" t="s">
        <v>84</v>
      </c>
      <c r="L53" s="17" t="str">
        <f>"=50"</f>
        <v>=50</v>
      </c>
      <c r="N53" s="17" t="str">
        <f>"=6"</f>
        <v>=6</v>
      </c>
      <c r="P53" s="17" t="s">
        <v>13</v>
      </c>
      <c r="R53" s="8" t="str">
        <f>"=32"</f>
        <v>=32</v>
      </c>
      <c r="S53" s="10" t="str">
        <f>"=70"</f>
        <v>=70</v>
      </c>
    </row>
    <row r="54" spans="2:4" ht="15">
      <c r="B54" t="str">
        <f>DGET($F$2:$J$7,"name",N51:N53)</f>
        <v>Huey</v>
      </c>
      <c r="C54" t="s">
        <v>32</v>
      </c>
      <c r="D54" t="s">
        <v>85</v>
      </c>
    </row>
    <row r="55" spans="2:4" ht="15">
      <c r="B55" t="e">
        <f>DGET($F$2:$J$7,"name",P51:P53)</f>
        <v>#NUM!</v>
      </c>
      <c r="C55" t="e">
        <v>#NUM!</v>
      </c>
      <c r="D55" t="s">
        <v>88</v>
      </c>
    </row>
    <row r="56" spans="2:4" ht="15">
      <c r="B56" t="str">
        <f>DGET($F$2:$J$7,"name",R51:S53)</f>
        <v>Donald</v>
      </c>
      <c r="C56" t="s">
        <v>2</v>
      </c>
      <c r="D56" t="s">
        <v>86</v>
      </c>
    </row>
    <row r="57" ht="15">
      <c r="A57" s="1" t="s">
        <v>119</v>
      </c>
    </row>
    <row r="58" spans="2:4" ht="15">
      <c r="B58" t="e">
        <f>DGET($F$59:$G$67,"Index",$J$59:$K$60)</f>
        <v>#VALUE!</v>
      </c>
      <c r="C58" t="e">
        <v>#VALUE!</v>
      </c>
      <c r="D58" t="s">
        <v>104</v>
      </c>
    </row>
    <row r="59" spans="2:53" ht="15">
      <c r="B59" t="e">
        <f>DGET($F$59:$G$67,"Index",$M$59:$N$60)</f>
        <v>#VALUE!</v>
      </c>
      <c r="C59" t="e">
        <v>#VALUE!</v>
      </c>
      <c r="D59" t="s">
        <v>105</v>
      </c>
      <c r="F59" s="5" t="s">
        <v>94</v>
      </c>
      <c r="G59" s="7" t="s">
        <v>95</v>
      </c>
      <c r="J59" s="5" t="s">
        <v>94</v>
      </c>
      <c r="K59" s="7" t="s">
        <v>95</v>
      </c>
      <c r="M59" s="5" t="s">
        <v>94</v>
      </c>
      <c r="N59" s="7" t="s">
        <v>95</v>
      </c>
      <c r="P59" s="5" t="s">
        <v>94</v>
      </c>
      <c r="Q59" s="7" t="s">
        <v>95</v>
      </c>
      <c r="S59" s="5" t="s">
        <v>94</v>
      </c>
      <c r="T59" s="7" t="s">
        <v>95</v>
      </c>
      <c r="V59" s="5" t="s">
        <v>94</v>
      </c>
      <c r="W59" s="7" t="s">
        <v>95</v>
      </c>
      <c r="Y59" s="5" t="s">
        <v>94</v>
      </c>
      <c r="Z59" s="7" t="s">
        <v>95</v>
      </c>
      <c r="AB59" s="5" t="s">
        <v>94</v>
      </c>
      <c r="AC59" s="7" t="s">
        <v>95</v>
      </c>
      <c r="AE59" s="5" t="s">
        <v>94</v>
      </c>
      <c r="AF59" s="7" t="s">
        <v>95</v>
      </c>
      <c r="AH59" s="5" t="s">
        <v>94</v>
      </c>
      <c r="AI59" s="7" t="s">
        <v>95</v>
      </c>
      <c r="AK59" s="5" t="s">
        <v>94</v>
      </c>
      <c r="AL59" s="7" t="s">
        <v>95</v>
      </c>
      <c r="AN59" s="5" t="s">
        <v>94</v>
      </c>
      <c r="AO59" s="7" t="s">
        <v>95</v>
      </c>
      <c r="AQ59" s="5" t="s">
        <v>94</v>
      </c>
      <c r="AR59" s="7" t="s">
        <v>95</v>
      </c>
      <c r="AT59" s="5" t="s">
        <v>94</v>
      </c>
      <c r="AU59" s="7" t="s">
        <v>95</v>
      </c>
      <c r="AW59" s="5" t="s">
        <v>94</v>
      </c>
      <c r="AX59" s="7" t="s">
        <v>95</v>
      </c>
      <c r="AZ59" s="5" t="s">
        <v>94</v>
      </c>
      <c r="BA59" s="7" t="s">
        <v>95</v>
      </c>
    </row>
    <row r="60" spans="2:53" ht="15">
      <c r="B60" t="str">
        <f>DGET($F$59:$G$67,"Index",$P$59:$Q$60)</f>
        <v>a</v>
      </c>
      <c r="C60" t="s">
        <v>132</v>
      </c>
      <c r="D60" t="s">
        <v>106</v>
      </c>
      <c r="F60" s="12" t="s">
        <v>132</v>
      </c>
      <c r="G60" s="14" t="s">
        <v>96</v>
      </c>
      <c r="H60" t="s">
        <v>102</v>
      </c>
      <c r="J60" s="8" t="s">
        <v>132</v>
      </c>
      <c r="K60" s="10" t="s">
        <v>96</v>
      </c>
      <c r="M60" s="8" t="s">
        <v>132</v>
      </c>
      <c r="N60" s="15" t="s">
        <v>96</v>
      </c>
      <c r="P60" s="8" t="s">
        <v>132</v>
      </c>
      <c r="Q60" s="15" t="s">
        <v>103</v>
      </c>
      <c r="S60" s="8" t="s">
        <v>133</v>
      </c>
      <c r="T60" s="10"/>
      <c r="V60" s="8" t="s">
        <v>133</v>
      </c>
      <c r="W60" s="10" t="s">
        <v>97</v>
      </c>
      <c r="Y60" s="8" t="s">
        <v>155</v>
      </c>
      <c r="Z60" s="10"/>
      <c r="AB60" s="8" t="s">
        <v>156</v>
      </c>
      <c r="AC60" s="10" t="s">
        <v>97</v>
      </c>
      <c r="AE60" s="8" t="s">
        <v>156</v>
      </c>
      <c r="AF60" s="10"/>
      <c r="AH60" s="8" t="s">
        <v>158</v>
      </c>
      <c r="AI60" s="10" t="s">
        <v>97</v>
      </c>
      <c r="AK60" s="8" t="s">
        <v>158</v>
      </c>
      <c r="AL60" s="10"/>
      <c r="AN60" s="8" t="s">
        <v>157</v>
      </c>
      <c r="AO60" s="10" t="e">
        <v>#VALUE!</v>
      </c>
      <c r="AQ60" s="8" t="s">
        <v>157</v>
      </c>
      <c r="AR60" s="10"/>
      <c r="AT60" s="8" t="s">
        <v>159</v>
      </c>
      <c r="AU60" s="10" t="e">
        <v>#NUM!</v>
      </c>
      <c r="AW60" s="8" t="s">
        <v>159</v>
      </c>
      <c r="AX60" s="10" t="e">
        <v>#VALUE!</v>
      </c>
      <c r="AZ60" s="8" t="s">
        <v>159</v>
      </c>
      <c r="BA60" s="10"/>
    </row>
    <row r="61" spans="2:8" ht="15">
      <c r="B61" t="str">
        <f>DGET($F$59:$G$67,"Index",$S$59:$T$60)</f>
        <v>b</v>
      </c>
      <c r="C61" t="s">
        <v>133</v>
      </c>
      <c r="D61" t="s">
        <v>107</v>
      </c>
      <c r="F61" s="12" t="s">
        <v>133</v>
      </c>
      <c r="G61" s="14"/>
      <c r="H61" t="s">
        <v>98</v>
      </c>
    </row>
    <row r="62" spans="2:29" ht="15">
      <c r="B62" t="e">
        <f>DGET($F$59:$G$67,"Index",$V$59:$W$60)</f>
        <v>#VALUE!</v>
      </c>
      <c r="C62" t="e">
        <v>#VALUE!</v>
      </c>
      <c r="D62" t="s">
        <v>108</v>
      </c>
      <c r="F62" s="12" t="s">
        <v>155</v>
      </c>
      <c r="G62" s="14">
        <f>""</f>
      </c>
      <c r="H62" t="s">
        <v>125</v>
      </c>
      <c r="J62" s="5" t="s">
        <v>94</v>
      </c>
      <c r="K62" s="7" t="s">
        <v>95</v>
      </c>
      <c r="M62" s="5" t="s">
        <v>94</v>
      </c>
      <c r="N62" s="7" t="s">
        <v>95</v>
      </c>
      <c r="P62" s="5" t="s">
        <v>94</v>
      </c>
      <c r="Q62" s="7" t="s">
        <v>95</v>
      </c>
      <c r="S62" s="5" t="s">
        <v>94</v>
      </c>
      <c r="T62" s="7" t="s">
        <v>95</v>
      </c>
      <c r="V62" s="5" t="s">
        <v>94</v>
      </c>
      <c r="W62" s="7" t="s">
        <v>95</v>
      </c>
      <c r="Y62" s="5" t="s">
        <v>94</v>
      </c>
      <c r="Z62" s="7" t="s">
        <v>95</v>
      </c>
      <c r="AB62" s="5" t="s">
        <v>94</v>
      </c>
      <c r="AC62" s="7" t="s">
        <v>95</v>
      </c>
    </row>
    <row r="63" spans="2:29" ht="15">
      <c r="B63" t="str">
        <f>DGET($F$59:$G$67,"Index",$Y$59:$Z$60)</f>
        <v>c</v>
      </c>
      <c r="C63" t="s">
        <v>155</v>
      </c>
      <c r="D63" t="s">
        <v>112</v>
      </c>
      <c r="F63" s="12" t="s">
        <v>156</v>
      </c>
      <c r="G63" s="14" t="s">
        <v>97</v>
      </c>
      <c r="H63" t="s">
        <v>99</v>
      </c>
      <c r="J63" s="8" t="s">
        <v>155</v>
      </c>
      <c r="K63" s="10">
        <f>""</f>
      </c>
      <c r="M63" s="8" t="s">
        <v>133</v>
      </c>
      <c r="N63" s="10">
        <f>""</f>
      </c>
      <c r="P63" s="8" t="s">
        <v>160</v>
      </c>
      <c r="Q63" s="10">
        <f>""</f>
      </c>
      <c r="S63" s="8" t="s">
        <v>133</v>
      </c>
      <c r="T63" s="10" t="str">
        <f>"="</f>
        <v>=</v>
      </c>
      <c r="V63" s="8" t="s">
        <v>160</v>
      </c>
      <c r="W63" s="10" t="str">
        <f>"="</f>
        <v>=</v>
      </c>
      <c r="Y63" s="8" t="s">
        <v>161</v>
      </c>
      <c r="Z63" s="10">
        <f>""</f>
      </c>
      <c r="AB63" s="8" t="s">
        <v>161</v>
      </c>
      <c r="AC63" s="10" t="str">
        <f>"="</f>
        <v>=</v>
      </c>
    </row>
    <row r="64" spans="2:8" ht="15">
      <c r="B64" t="str">
        <f>DGET($F$59:$G$67,"Index",$AB$59:$AC$60)</f>
        <v>d</v>
      </c>
      <c r="C64" t="s">
        <v>156</v>
      </c>
      <c r="D64" t="s">
        <v>109</v>
      </c>
      <c r="F64" s="12" t="s">
        <v>158</v>
      </c>
      <c r="G64" s="14" t="str">
        <f>" "</f>
        <v> </v>
      </c>
      <c r="H64" t="s">
        <v>100</v>
      </c>
    </row>
    <row r="65" spans="2:7" ht="15">
      <c r="B65" t="str">
        <f>DGET($F$59:$G$67,"Index",$AE$59:$AF$60)</f>
        <v>d</v>
      </c>
      <c r="C65" t="s">
        <v>156</v>
      </c>
      <c r="D65" t="s">
        <v>110</v>
      </c>
      <c r="F65" s="12" t="s">
        <v>157</v>
      </c>
      <c r="G65" s="14" t="e">
        <v>#VALUE!</v>
      </c>
    </row>
    <row r="66" spans="2:7" ht="15">
      <c r="B66" t="str">
        <f>DGET($F$59:$G$67,"Index",$AH$59:$AI$60)</f>
        <v>e</v>
      </c>
      <c r="C66" t="s">
        <v>158</v>
      </c>
      <c r="D66" t="s">
        <v>113</v>
      </c>
      <c r="F66" s="12" t="s">
        <v>159</v>
      </c>
      <c r="G66" s="14" t="e">
        <v>#NUM!</v>
      </c>
    </row>
    <row r="67" spans="2:7" ht="15">
      <c r="B67" t="str">
        <f>DGET($F$59:$G$67,"Index",$AK$59:$AL$60)</f>
        <v>e</v>
      </c>
      <c r="C67" t="s">
        <v>158</v>
      </c>
      <c r="D67" t="s">
        <v>111</v>
      </c>
      <c r="F67" s="12" t="s">
        <v>160</v>
      </c>
      <c r="G67" s="14" t="s">
        <v>101</v>
      </c>
    </row>
    <row r="68" spans="2:7" ht="15">
      <c r="B68" t="str">
        <f>DGET($F$59:$G$67,"Index",$AN$59:$AO$60)</f>
        <v>f</v>
      </c>
      <c r="C68" t="s">
        <v>157</v>
      </c>
      <c r="D68" t="s">
        <v>115</v>
      </c>
      <c r="F68" s="8" t="s">
        <v>161</v>
      </c>
      <c r="G68" s="10">
        <v>0</v>
      </c>
    </row>
    <row r="69" spans="2:4" ht="15">
      <c r="B69" t="str">
        <f>DGET($F$59:$G$67,"Index",$AQ$59:$AR$60)</f>
        <v>f</v>
      </c>
      <c r="C69" t="s">
        <v>157</v>
      </c>
      <c r="D69" t="s">
        <v>114</v>
      </c>
    </row>
    <row r="70" spans="2:4" ht="15">
      <c r="B70" t="str">
        <f>DGET($F$59:$G$67,"Index",$AT$59:$AU$60)</f>
        <v>g</v>
      </c>
      <c r="C70" t="s">
        <v>159</v>
      </c>
      <c r="D70" t="s">
        <v>116</v>
      </c>
    </row>
    <row r="71" spans="2:4" ht="15">
      <c r="B71" t="e">
        <f>DGET($F$59:$G$67,"Index",$AW$59:$AX$60)</f>
        <v>#VALUE!</v>
      </c>
      <c r="C71" t="e">
        <v>#VALUE!</v>
      </c>
      <c r="D71" t="s">
        <v>117</v>
      </c>
    </row>
    <row r="72" spans="2:4" ht="15">
      <c r="B72" t="str">
        <f>DGET($F$59:$G$67,"Index",$AZ$59:$BA$60)</f>
        <v>g</v>
      </c>
      <c r="C72" t="s">
        <v>159</v>
      </c>
      <c r="D72" t="s">
        <v>118</v>
      </c>
    </row>
    <row r="73" ht="15">
      <c r="A73" s="1" t="s">
        <v>120</v>
      </c>
    </row>
    <row r="74" spans="2:4" ht="15">
      <c r="B74" t="str">
        <f>DGET($F$59:$G$67,"Index",$J$62:$K$63)</f>
        <v>c</v>
      </c>
      <c r="C74" t="s">
        <v>155</v>
      </c>
      <c r="D74" t="s">
        <v>126</v>
      </c>
    </row>
    <row r="75" spans="2:4" ht="15">
      <c r="B75" t="e">
        <f>DGET($F$59:$G$67,"Index",$M$62:$N$63)</f>
        <v>#VALUE!</v>
      </c>
      <c r="C75" t="e">
        <v>#VALUE!</v>
      </c>
      <c r="D75" t="s">
        <v>121</v>
      </c>
    </row>
    <row r="76" spans="2:4" ht="15">
      <c r="B76" t="str">
        <f>DGET($F$59:$G$67,"Index",$P$62:$Q$63)</f>
        <v>h</v>
      </c>
      <c r="C76" t="s">
        <v>160</v>
      </c>
      <c r="D76" t="s">
        <v>122</v>
      </c>
    </row>
    <row r="77" spans="2:4" ht="15">
      <c r="B77" t="str">
        <f>DGET($F$59:$G$67,"Index",$S$62:$T$63)</f>
        <v>b</v>
      </c>
      <c r="C77" t="s">
        <v>133</v>
      </c>
      <c r="D77" t="s">
        <v>123</v>
      </c>
    </row>
    <row r="78" spans="2:4" ht="15">
      <c r="B78" t="e">
        <f>DGET($F$59:$G$67,"Index",$V$62:$W$63)</f>
        <v>#VALUE!</v>
      </c>
      <c r="C78" t="e">
        <v>#VALUE!</v>
      </c>
      <c r="D78" t="s">
        <v>124</v>
      </c>
    </row>
    <row r="79" spans="2:4" ht="15">
      <c r="B79" t="e">
        <f>DGET($F$59:$G$68,"Index",$Y$62:$Z$63)</f>
        <v>#VALUE!</v>
      </c>
      <c r="C79" t="e">
        <v>#VALUE!</v>
      </c>
      <c r="D79" t="s">
        <v>127</v>
      </c>
    </row>
    <row r="80" spans="2:4" ht="15">
      <c r="B80" t="e">
        <f>DGET($F$59:$G$68,"Index",$AB$62:$AC$63)</f>
        <v>#VALUE!</v>
      </c>
      <c r="C80" t="e">
        <v>#VALUE!</v>
      </c>
      <c r="D80" t="s">
        <v>128</v>
      </c>
    </row>
    <row r="81" ht="15">
      <c r="A81" s="1" t="s">
        <v>136</v>
      </c>
    </row>
    <row r="82" spans="2:31" ht="15">
      <c r="B82" t="str">
        <f>DGET($G$82:$I$84,"One",$L$82:$N$83)</f>
        <v>a</v>
      </c>
      <c r="C82" t="s">
        <v>132</v>
      </c>
      <c r="D82" t="s">
        <v>137</v>
      </c>
      <c r="G82" s="5" t="s">
        <v>129</v>
      </c>
      <c r="H82" s="6" t="s">
        <v>130</v>
      </c>
      <c r="I82" s="7" t="s">
        <v>131</v>
      </c>
      <c r="L82" s="5" t="s">
        <v>129</v>
      </c>
      <c r="M82" s="6"/>
      <c r="N82" s="7" t="s">
        <v>131</v>
      </c>
      <c r="P82" s="5" t="s">
        <v>129</v>
      </c>
      <c r="Q82" s="6">
        <f>""</f>
      </c>
      <c r="R82" s="7" t="s">
        <v>131</v>
      </c>
      <c r="T82" s="5" t="s">
        <v>129</v>
      </c>
      <c r="U82" s="6"/>
      <c r="V82" s="6"/>
      <c r="W82" s="7"/>
      <c r="Y82" s="5" t="s">
        <v>129</v>
      </c>
      <c r="Z82" s="6"/>
      <c r="AA82" s="7" t="s">
        <v>131</v>
      </c>
      <c r="AC82" s="5" t="s">
        <v>129</v>
      </c>
      <c r="AD82" s="6">
        <f>""</f>
      </c>
      <c r="AE82" s="7" t="s">
        <v>131</v>
      </c>
    </row>
    <row r="83" spans="2:31" ht="15">
      <c r="B83" t="str">
        <f>DGET($G$82:$I$84,"One",$P$82:$R$83)</f>
        <v>a</v>
      </c>
      <c r="C83" t="s">
        <v>132</v>
      </c>
      <c r="D83" t="s">
        <v>138</v>
      </c>
      <c r="G83" s="12" t="s">
        <v>132</v>
      </c>
      <c r="H83" s="13" t="s">
        <v>155</v>
      </c>
      <c r="I83" s="14" t="s">
        <v>134</v>
      </c>
      <c r="L83" s="8" t="s">
        <v>132</v>
      </c>
      <c r="M83" s="9"/>
      <c r="N83" s="10" t="s">
        <v>134</v>
      </c>
      <c r="P83" s="8" t="s">
        <v>132</v>
      </c>
      <c r="Q83" s="9"/>
      <c r="R83" s="10" t="s">
        <v>134</v>
      </c>
      <c r="T83" s="8" t="s">
        <v>132</v>
      </c>
      <c r="U83" s="9"/>
      <c r="V83" s="9"/>
      <c r="W83" s="10"/>
      <c r="Y83" s="8" t="s">
        <v>132</v>
      </c>
      <c r="Z83" s="9">
        <f>""</f>
      </c>
      <c r="AA83" s="10" t="s">
        <v>134</v>
      </c>
      <c r="AC83" s="8" t="s">
        <v>132</v>
      </c>
      <c r="AD83" s="9">
        <f>""</f>
      </c>
      <c r="AE83" s="10" t="s">
        <v>134</v>
      </c>
    </row>
    <row r="84" spans="2:9" ht="15">
      <c r="B84" t="str">
        <f>DGET($G$82:$I$84,"One",$T$82:$W$83)</f>
        <v>a</v>
      </c>
      <c r="C84" t="s">
        <v>132</v>
      </c>
      <c r="D84" t="s">
        <v>139</v>
      </c>
      <c r="G84" s="8" t="s">
        <v>133</v>
      </c>
      <c r="H84" s="9" t="s">
        <v>156</v>
      </c>
      <c r="I84" s="10" t="s">
        <v>135</v>
      </c>
    </row>
    <row r="85" spans="2:4" ht="15">
      <c r="B85" t="e">
        <f>DGET($G$82:$I$84,"One",$Y$82:$AA$83)</f>
        <v>#VALUE!</v>
      </c>
      <c r="C85" t="e">
        <v>#VALUE!</v>
      </c>
      <c r="D85" t="s">
        <v>140</v>
      </c>
    </row>
    <row r="86" spans="2:4" ht="15">
      <c r="B86" t="e">
        <f>DGET($G$82:$I$84,"One",$AC$82:$AE$83)</f>
        <v>#VALUE!</v>
      </c>
      <c r="C86" t="e">
        <v>#VALUE!</v>
      </c>
      <c r="D86" t="s">
        <v>141</v>
      </c>
    </row>
    <row r="87" ht="15">
      <c r="A87" s="1" t="s">
        <v>142</v>
      </c>
    </row>
    <row r="88" spans="2:22" ht="15">
      <c r="B88" t="str">
        <f>DGET($G$88:$H$90,"One",$L$88:$M$89)</f>
        <v>a</v>
      </c>
      <c r="C88" t="s">
        <v>132</v>
      </c>
      <c r="D88" t="s">
        <v>150</v>
      </c>
      <c r="G88" s="5" t="s">
        <v>129</v>
      </c>
      <c r="H88" s="7" t="s">
        <v>130</v>
      </c>
      <c r="L88" s="5" t="s">
        <v>129</v>
      </c>
      <c r="M88" s="7" t="s">
        <v>130</v>
      </c>
      <c r="O88" s="5" t="s">
        <v>129</v>
      </c>
      <c r="P88" s="7" t="s">
        <v>130</v>
      </c>
      <c r="R88" s="5" t="s">
        <v>129</v>
      </c>
      <c r="S88" s="7" t="s">
        <v>130</v>
      </c>
      <c r="U88" s="5" t="s">
        <v>129</v>
      </c>
      <c r="V88" s="7" t="s">
        <v>130</v>
      </c>
    </row>
    <row r="89" spans="2:22" ht="15">
      <c r="B89" t="str">
        <f>DGET($G$88:$H$90,"One",O88:P89)</f>
        <v>a</v>
      </c>
      <c r="C89" t="s">
        <v>132</v>
      </c>
      <c r="D89" t="s">
        <v>151</v>
      </c>
      <c r="G89" s="12" t="s">
        <v>132</v>
      </c>
      <c r="H89" s="14">
        <v>1</v>
      </c>
      <c r="I89" t="s">
        <v>146</v>
      </c>
      <c r="L89" s="8" t="s">
        <v>132</v>
      </c>
      <c r="M89" s="10">
        <v>1</v>
      </c>
      <c r="O89" s="8" t="s">
        <v>132</v>
      </c>
      <c r="P89" s="11" t="s">
        <v>148</v>
      </c>
      <c r="R89" s="8" t="s">
        <v>133</v>
      </c>
      <c r="S89" s="10">
        <v>2</v>
      </c>
      <c r="U89" s="8" t="s">
        <v>133</v>
      </c>
      <c r="V89" s="11" t="s">
        <v>143</v>
      </c>
    </row>
    <row r="90" spans="2:9" ht="15">
      <c r="B90" t="str">
        <f>DGET($G$88:$H$90,"One",$R$88:$S$89)</f>
        <v>b</v>
      </c>
      <c r="C90" t="s">
        <v>133</v>
      </c>
      <c r="D90" t="s">
        <v>152</v>
      </c>
      <c r="G90" s="8" t="s">
        <v>133</v>
      </c>
      <c r="H90" s="11" t="s">
        <v>143</v>
      </c>
      <c r="I90" t="s">
        <v>147</v>
      </c>
    </row>
    <row r="91" spans="2:4" ht="15">
      <c r="B91" t="str">
        <f>DGET($G$88:$H$90,"One",$U$88:$V$89)</f>
        <v>b</v>
      </c>
      <c r="C91" t="s">
        <v>133</v>
      </c>
      <c r="D91" t="s">
        <v>153</v>
      </c>
    </row>
    <row r="92" ht="15">
      <c r="A92" s="1" t="s">
        <v>192</v>
      </c>
    </row>
    <row r="93" spans="2:4" ht="15">
      <c r="B93" t="str">
        <f>DGET($G$94:$N$95,"One",$P$94:$Q$95)</f>
        <v>a</v>
      </c>
      <c r="C93" t="s">
        <v>132</v>
      </c>
      <c r="D93" t="s">
        <v>145</v>
      </c>
    </row>
    <row r="94" spans="2:35" ht="15">
      <c r="B94" t="str">
        <f>DGET($G$94:$N$95,"One",$S$94:$T$95)</f>
        <v>a</v>
      </c>
      <c r="C94" t="s">
        <v>132</v>
      </c>
      <c r="D94" t="s">
        <v>149</v>
      </c>
      <c r="G94" s="5" t="s">
        <v>129</v>
      </c>
      <c r="H94" s="6">
        <v>2</v>
      </c>
      <c r="I94" s="6" t="s">
        <v>154</v>
      </c>
      <c r="J94" s="6" t="e">
        <v>#VALUE!</v>
      </c>
      <c r="K94" s="6" t="e">
        <v>#N/A</v>
      </c>
      <c r="L94" s="6" t="e">
        <v>#NUM!</v>
      </c>
      <c r="M94" s="6" t="e">
        <v>#NAME?</v>
      </c>
      <c r="N94" s="7" t="s">
        <v>131</v>
      </c>
      <c r="P94" s="5" t="s">
        <v>129</v>
      </c>
      <c r="Q94" s="7">
        <v>2</v>
      </c>
      <c r="S94" s="5" t="s">
        <v>129</v>
      </c>
      <c r="T94" s="7" t="s">
        <v>154</v>
      </c>
      <c r="V94" s="5" t="s">
        <v>129</v>
      </c>
      <c r="W94" s="7" t="e">
        <v>#VALUE!</v>
      </c>
      <c r="Y94" s="5" t="s">
        <v>129</v>
      </c>
      <c r="Z94" s="7" t="e">
        <v>#N/A</v>
      </c>
      <c r="AB94" s="5" t="s">
        <v>129</v>
      </c>
      <c r="AC94" s="7" t="e">
        <v>#NUM!</v>
      </c>
      <c r="AE94" s="5" t="s">
        <v>129</v>
      </c>
      <c r="AF94" s="7" t="e">
        <v>#NAME?</v>
      </c>
      <c r="AH94" s="5" t="s">
        <v>129</v>
      </c>
      <c r="AI94" s="7" t="s">
        <v>131</v>
      </c>
    </row>
    <row r="95" spans="2:35" ht="15">
      <c r="B95" t="e">
        <f>DGET($G$94:$N$95,"One",$V$94:$W$95)</f>
        <v>#VALUE!</v>
      </c>
      <c r="C95" t="e">
        <v>#VALUE!</v>
      </c>
      <c r="D95" s="4" t="s">
        <v>179</v>
      </c>
      <c r="G95" s="8" t="s">
        <v>132</v>
      </c>
      <c r="H95" s="9" t="s">
        <v>133</v>
      </c>
      <c r="I95" s="9" t="s">
        <v>155</v>
      </c>
      <c r="J95" s="9" t="s">
        <v>156</v>
      </c>
      <c r="K95" s="9" t="s">
        <v>158</v>
      </c>
      <c r="L95" s="9" t="s">
        <v>157</v>
      </c>
      <c r="M95" s="9" t="s">
        <v>159</v>
      </c>
      <c r="N95" s="23" t="s">
        <v>160</v>
      </c>
      <c r="P95" s="8" t="s">
        <v>132</v>
      </c>
      <c r="Q95" s="10" t="s">
        <v>133</v>
      </c>
      <c r="S95" s="8" t="s">
        <v>132</v>
      </c>
      <c r="T95" s="10" t="s">
        <v>155</v>
      </c>
      <c r="V95" s="8" t="s">
        <v>132</v>
      </c>
      <c r="W95" s="10" t="s">
        <v>156</v>
      </c>
      <c r="Y95" s="8" t="s">
        <v>132</v>
      </c>
      <c r="Z95" s="10" t="s">
        <v>158</v>
      </c>
      <c r="AB95" s="8" t="s">
        <v>132</v>
      </c>
      <c r="AC95" s="10" t="s">
        <v>157</v>
      </c>
      <c r="AE95" s="8" t="s">
        <v>132</v>
      </c>
      <c r="AF95" s="10" t="s">
        <v>159</v>
      </c>
      <c r="AH95" s="8" t="s">
        <v>132</v>
      </c>
      <c r="AI95" s="10" t="s">
        <v>160</v>
      </c>
    </row>
    <row r="96" spans="2:4" ht="15">
      <c r="B96" t="e">
        <f>DGET($G$94:$N$95,"One",$Y$94:$Z$95)</f>
        <v>#VALUE!</v>
      </c>
      <c r="C96" t="e">
        <v>#VALUE!</v>
      </c>
      <c r="D96" s="4" t="s">
        <v>177</v>
      </c>
    </row>
    <row r="97" spans="2:17" ht="15">
      <c r="B97" t="e">
        <f>DGET($G$94:$N$95,"One",$AB$94:$AC$95)</f>
        <v>#VALUE!</v>
      </c>
      <c r="C97" t="e">
        <v>#VALUE!</v>
      </c>
      <c r="D97" s="4" t="s">
        <v>178</v>
      </c>
      <c r="P97" s="5" t="s">
        <v>129</v>
      </c>
      <c r="Q97" s="19" t="s">
        <v>143</v>
      </c>
    </row>
    <row r="98" spans="2:17" ht="15">
      <c r="B98" t="e">
        <f>DGET($G$94:$N$95,"One",$AE$94:$AF$95)</f>
        <v>#VALUE!</v>
      </c>
      <c r="C98" t="e">
        <v>#VALUE!</v>
      </c>
      <c r="D98" s="4" t="s">
        <v>163</v>
      </c>
      <c r="P98" s="8" t="s">
        <v>132</v>
      </c>
      <c r="Q98" s="10" t="s">
        <v>133</v>
      </c>
    </row>
    <row r="99" spans="2:4" ht="15">
      <c r="B99" t="str">
        <f>DGET($G$94:$N$95,"One",$P$97:$Q$98)</f>
        <v>a</v>
      </c>
      <c r="C99" t="s">
        <v>132</v>
      </c>
      <c r="D99" t="s">
        <v>144</v>
      </c>
    </row>
    <row r="100" spans="1:21" ht="15">
      <c r="A100" t="s">
        <v>31</v>
      </c>
      <c r="B100" t="e">
        <f>DGET($G$94:$N$95,"One",$P$100:$Q$101)</f>
        <v>#VALUE!</v>
      </c>
      <c r="C100" t="e">
        <v>#VALUE!</v>
      </c>
      <c r="D100" t="s">
        <v>187</v>
      </c>
      <c r="P100" s="5" t="s">
        <v>129</v>
      </c>
      <c r="Q100" s="7">
        <v>3</v>
      </c>
      <c r="S100" s="16" t="s">
        <v>194</v>
      </c>
      <c r="U100" s="16" t="s">
        <v>129</v>
      </c>
    </row>
    <row r="101" spans="2:21" ht="15">
      <c r="B101" t="str">
        <f>DGET($G$94:$N$95,"Three",$S$100:$S$101)</f>
        <v>h</v>
      </c>
      <c r="C101" t="s">
        <v>160</v>
      </c>
      <c r="D101" t="s">
        <v>191</v>
      </c>
      <c r="G101" s="5" t="s">
        <v>129</v>
      </c>
      <c r="H101" s="7" t="s">
        <v>130</v>
      </c>
      <c r="P101" s="8" t="s">
        <v>132</v>
      </c>
      <c r="Q101" s="10" t="s">
        <v>133</v>
      </c>
      <c r="S101" s="17" t="s">
        <v>132</v>
      </c>
      <c r="U101" s="17" t="s">
        <v>132</v>
      </c>
    </row>
    <row r="102" spans="2:11" ht="15">
      <c r="B102" t="str">
        <f>DGET($G$94:$N$95,"three",U100:U101)</f>
        <v>h</v>
      </c>
      <c r="C102" t="s">
        <v>160</v>
      </c>
      <c r="D102" t="s">
        <v>193</v>
      </c>
      <c r="G102" s="12"/>
      <c r="H102" s="14" t="s">
        <v>132</v>
      </c>
      <c r="J102" s="5" t="s">
        <v>129</v>
      </c>
      <c r="K102" s="7" t="s">
        <v>130</v>
      </c>
    </row>
    <row r="103" spans="2:17" ht="15">
      <c r="B103" t="e">
        <f>DGET($G$94:$N$95,"One",$P$103:$Q$104)</f>
        <v>#VALUE!</v>
      </c>
      <c r="C103" t="e">
        <v>#VALUE!</v>
      </c>
      <c r="D103" t="s">
        <v>162</v>
      </c>
      <c r="G103" s="20" t="s">
        <v>166</v>
      </c>
      <c r="H103" s="10" t="s">
        <v>133</v>
      </c>
      <c r="J103" s="8" t="s">
        <v>166</v>
      </c>
      <c r="K103" s="10" t="s">
        <v>133</v>
      </c>
      <c r="P103" s="5" t="s">
        <v>129</v>
      </c>
      <c r="Q103" s="7">
        <v>2</v>
      </c>
    </row>
    <row r="104" spans="2:17" ht="15">
      <c r="B104" t="str">
        <f>DGET($G$94:$N$95,"Three",AH94:AI95)</f>
        <v>h</v>
      </c>
      <c r="C104" t="s">
        <v>160</v>
      </c>
      <c r="D104" t="s">
        <v>186</v>
      </c>
      <c r="P104" s="8" t="s">
        <v>132</v>
      </c>
      <c r="Q104" s="10" t="s">
        <v>155</v>
      </c>
    </row>
    <row r="105" spans="1:12" ht="15">
      <c r="A105" s="1" t="s">
        <v>165</v>
      </c>
      <c r="G105" s="5" t="s">
        <v>129</v>
      </c>
      <c r="H105" s="6"/>
      <c r="I105" s="7" t="s">
        <v>131</v>
      </c>
      <c r="K105" s="5" t="s">
        <v>129</v>
      </c>
      <c r="L105" s="7" t="s">
        <v>131</v>
      </c>
    </row>
    <row r="106" spans="2:12" ht="15">
      <c r="B106" t="str">
        <f>DGET($G$101:$H$103,"Two",$J$102:$K$103)</f>
        <v>b</v>
      </c>
      <c r="C106" t="s">
        <v>133</v>
      </c>
      <c r="D106" t="s">
        <v>167</v>
      </c>
      <c r="G106" s="8" t="s">
        <v>132</v>
      </c>
      <c r="H106" s="9" t="s">
        <v>133</v>
      </c>
      <c r="I106" s="10" t="s">
        <v>155</v>
      </c>
      <c r="K106" s="8" t="s">
        <v>132</v>
      </c>
      <c r="L106" s="10" t="s">
        <v>155</v>
      </c>
    </row>
    <row r="107" spans="2:4" ht="15">
      <c r="B107" t="str">
        <f>DGET(G105:I106,"Three",K105:L106)</f>
        <v>c</v>
      </c>
      <c r="C107" t="s">
        <v>155</v>
      </c>
      <c r="D107" t="s">
        <v>168</v>
      </c>
    </row>
    <row r="108" spans="2:29" ht="15">
      <c r="B108" t="e">
        <f>DGET($G$108:$H$118,"Two",K108:K109)</f>
        <v>#VALUE!</v>
      </c>
      <c r="C108" t="e">
        <v>#VALUE!</v>
      </c>
      <c r="D108" t="s">
        <v>172</v>
      </c>
      <c r="G108" s="5" t="s">
        <v>129</v>
      </c>
      <c r="H108" s="7" t="s">
        <v>130</v>
      </c>
      <c r="K108" s="16" t="s">
        <v>129</v>
      </c>
      <c r="M108" s="16" t="s">
        <v>129</v>
      </c>
      <c r="O108" s="16" t="s">
        <v>129</v>
      </c>
      <c r="Q108" s="16" t="s">
        <v>129</v>
      </c>
      <c r="S108" s="16" t="s">
        <v>129</v>
      </c>
      <c r="U108" s="16" t="s">
        <v>129</v>
      </c>
      <c r="W108" s="16" t="s">
        <v>129</v>
      </c>
      <c r="Y108" s="16" t="s">
        <v>129</v>
      </c>
      <c r="AA108" s="16" t="s">
        <v>129</v>
      </c>
      <c r="AC108" s="16" t="s">
        <v>129</v>
      </c>
    </row>
    <row r="109" spans="2:29" ht="15">
      <c r="B109" t="str">
        <f>DGET($G$108:$H$118,"Two",M108:M109)</f>
        <v> </v>
      </c>
      <c r="C109" t="s">
        <v>97</v>
      </c>
      <c r="D109" t="s">
        <v>173</v>
      </c>
      <c r="G109" s="12" t="s">
        <v>132</v>
      </c>
      <c r="H109" s="14"/>
      <c r="I109" t="s">
        <v>169</v>
      </c>
      <c r="K109" s="17" t="s">
        <v>132</v>
      </c>
      <c r="M109" s="17" t="s">
        <v>133</v>
      </c>
      <c r="O109" s="17" t="s">
        <v>155</v>
      </c>
      <c r="Q109" s="17" t="s">
        <v>156</v>
      </c>
      <c r="S109" s="17" t="s">
        <v>158</v>
      </c>
      <c r="U109" s="17" t="s">
        <v>157</v>
      </c>
      <c r="W109" s="17" t="s">
        <v>159</v>
      </c>
      <c r="Y109" s="17" t="s">
        <v>160</v>
      </c>
      <c r="AA109" s="17" t="s">
        <v>161</v>
      </c>
      <c r="AC109" s="17" t="s">
        <v>182</v>
      </c>
    </row>
    <row r="110" spans="2:9" ht="15">
      <c r="B110" t="e">
        <f>DGET($G$108:$H$118,"Two",O108:O109)</f>
        <v>#VALUE!</v>
      </c>
      <c r="C110" t="e">
        <v>#VALUE!</v>
      </c>
      <c r="D110" t="s">
        <v>174</v>
      </c>
      <c r="G110" s="21" t="s">
        <v>133</v>
      </c>
      <c r="H110" s="14" t="s">
        <v>97</v>
      </c>
      <c r="I110" t="s">
        <v>170</v>
      </c>
    </row>
    <row r="111" spans="2:9" ht="15">
      <c r="B111" t="e">
        <f>DGET($G$108:$H$118,"Two",Q108:Q109)</f>
        <v>#VALUE!</v>
      </c>
      <c r="C111" t="e">
        <v>#VALUE!</v>
      </c>
      <c r="D111" t="s">
        <v>176</v>
      </c>
      <c r="G111" s="21" t="s">
        <v>155</v>
      </c>
      <c r="H111" s="14"/>
      <c r="I111" s="4" t="s">
        <v>171</v>
      </c>
    </row>
    <row r="112" spans="2:8" ht="15">
      <c r="B112" t="e">
        <f>DGET($G$108:$H$118,"Two",S108:S109)</f>
        <v>#N/A</v>
      </c>
      <c r="C112" t="e">
        <v>#N/A</v>
      </c>
      <c r="D112" t="s">
        <v>180</v>
      </c>
      <c r="G112" s="21" t="s">
        <v>156</v>
      </c>
      <c r="H112" s="14" t="e">
        <v>#VALUE!</v>
      </c>
    </row>
    <row r="113" spans="2:8" ht="15">
      <c r="B113" t="e">
        <f>DGET($G$108:$H$118,"Two",U108:U109)</f>
        <v>#NUM!</v>
      </c>
      <c r="C113" t="e">
        <v>#NUM!</v>
      </c>
      <c r="D113" t="s">
        <v>181</v>
      </c>
      <c r="G113" s="21" t="s">
        <v>158</v>
      </c>
      <c r="H113" s="14" t="e">
        <v>#N/A</v>
      </c>
    </row>
    <row r="114" spans="2:8" ht="15">
      <c r="B114" t="e">
        <f>DGET($G$108:$H$118,"Two",W108:W109)</f>
        <v>#NAME?</v>
      </c>
      <c r="C114" t="e">
        <v>#NAME?</v>
      </c>
      <c r="D114" t="s">
        <v>175</v>
      </c>
      <c r="G114" s="21" t="s">
        <v>157</v>
      </c>
      <c r="H114" s="14" t="e">
        <v>#NUM!</v>
      </c>
    </row>
    <row r="115" spans="2:16" ht="15">
      <c r="B115" t="e">
        <f>DGET($G$108:$H$118,"Two",Y108:Y109)</f>
        <v>#DIV/0!</v>
      </c>
      <c r="C115" t="e">
        <v>#DIV/0!</v>
      </c>
      <c r="D115" t="s">
        <v>183</v>
      </c>
      <c r="G115" s="21" t="s">
        <v>159</v>
      </c>
      <c r="H115" s="14" t="e">
        <v>#NAME?</v>
      </c>
      <c r="K115" s="5" t="s">
        <v>129</v>
      </c>
      <c r="L115" s="7" t="s">
        <v>130</v>
      </c>
      <c r="N115" s="16" t="s">
        <v>129</v>
      </c>
      <c r="P115" s="16" t="s">
        <v>129</v>
      </c>
    </row>
    <row r="116" spans="2:16" ht="15">
      <c r="B116" t="e">
        <f>DGET($G$108:$H$118,"Two",AA108:AA109)</f>
        <v>#REF!</v>
      </c>
      <c r="C116" t="e">
        <v>#REF!</v>
      </c>
      <c r="D116" t="s">
        <v>185</v>
      </c>
      <c r="G116" s="12" t="s">
        <v>160</v>
      </c>
      <c r="H116" s="22" t="e">
        <v>#DIV/0!</v>
      </c>
      <c r="K116" s="12" t="s">
        <v>132</v>
      </c>
      <c r="L116" s="14"/>
      <c r="N116" s="17" t="s">
        <v>132</v>
      </c>
      <c r="P116" s="17" t="s">
        <v>133</v>
      </c>
    </row>
    <row r="117" spans="2:12" ht="15">
      <c r="B117" t="e">
        <f>DGET($G$108:$H$118,"Two",AC108:AC109)</f>
        <v>#NULL!</v>
      </c>
      <c r="C117" t="e">
        <v>#NULL!</v>
      </c>
      <c r="D117" t="s">
        <v>184</v>
      </c>
      <c r="G117" s="12" t="s">
        <v>161</v>
      </c>
      <c r="H117" s="14" t="e">
        <v>#REF!</v>
      </c>
      <c r="K117" s="12" t="s">
        <v>132</v>
      </c>
      <c r="L117" s="14" t="s">
        <v>188</v>
      </c>
    </row>
    <row r="118" spans="2:12" ht="15">
      <c r="B118" t="str">
        <f>DGET($K$115:$L$120,"Two",$N$115:$N$116)</f>
        <v>Text</v>
      </c>
      <c r="C118" t="s">
        <v>188</v>
      </c>
      <c r="D118" t="s">
        <v>189</v>
      </c>
      <c r="G118" s="8" t="s">
        <v>182</v>
      </c>
      <c r="H118" s="10" t="e">
        <v>#NULL!</v>
      </c>
      <c r="K118" s="21" t="s">
        <v>132</v>
      </c>
      <c r="L118" s="14"/>
    </row>
    <row r="119" spans="2:12" ht="15">
      <c r="B119" t="e">
        <f>DGET($K$115:$L$120,"Two",P115:P116)</f>
        <v>#VALUE!</v>
      </c>
      <c r="C119" t="e">
        <v>#VALUE!</v>
      </c>
      <c r="D119" t="s">
        <v>190</v>
      </c>
      <c r="K119" s="21" t="s">
        <v>133</v>
      </c>
      <c r="L119" s="14"/>
    </row>
    <row r="120" spans="1:12" ht="15">
      <c r="A120" s="1" t="s">
        <v>195</v>
      </c>
      <c r="K120" s="8" t="s">
        <v>133</v>
      </c>
      <c r="L120" s="10"/>
    </row>
    <row r="121" spans="2:4" ht="15">
      <c r="B121" t="str">
        <f>DGET($G$122:$I$124,1,$K$122:$K$123)</f>
        <v>a</v>
      </c>
      <c r="C121" t="s">
        <v>132</v>
      </c>
      <c r="D121" t="s">
        <v>196</v>
      </c>
    </row>
    <row r="122" spans="2:11" ht="15">
      <c r="B122" t="e">
        <f>DGET($G$122:$I$124,0,$K$122:$K$123)</f>
        <v>#VALUE!</v>
      </c>
      <c r="C122" t="e">
        <v>#VALUE!</v>
      </c>
      <c r="D122" t="s">
        <v>197</v>
      </c>
      <c r="G122" s="5" t="s">
        <v>129</v>
      </c>
      <c r="H122" s="6" t="s">
        <v>130</v>
      </c>
      <c r="I122" s="7">
        <v>1</v>
      </c>
      <c r="K122" s="16" t="s">
        <v>129</v>
      </c>
    </row>
    <row r="123" spans="2:11" ht="15">
      <c r="B123" t="e">
        <f>DGET($G$122:$I$124,4,$K$122:$K$123)</f>
        <v>#VALUE!</v>
      </c>
      <c r="C123" t="e">
        <v>#VALUE!</v>
      </c>
      <c r="D123" t="s">
        <v>198</v>
      </c>
      <c r="G123" s="12" t="s">
        <v>132</v>
      </c>
      <c r="H123" s="13" t="s">
        <v>155</v>
      </c>
      <c r="I123" s="14" t="s">
        <v>134</v>
      </c>
      <c r="K123" s="17" t="s">
        <v>132</v>
      </c>
    </row>
    <row r="124" spans="2:9" ht="15">
      <c r="B124" t="str">
        <f>DGET($G$122:$I$124,"1",$K$122:$K$123)</f>
        <v>x</v>
      </c>
      <c r="C124" t="s">
        <v>134</v>
      </c>
      <c r="D124" t="s">
        <v>144</v>
      </c>
      <c r="G124" s="8" t="s">
        <v>133</v>
      </c>
      <c r="H124" s="9" t="s">
        <v>156</v>
      </c>
      <c r="I124" s="10" t="s">
        <v>135</v>
      </c>
    </row>
    <row r="125" spans="2:4" ht="15">
      <c r="B125" t="e">
        <f>DGET($G$122:$I$124,"2",$K$122:$K$123)</f>
        <v>#VALUE!</v>
      </c>
      <c r="C125" t="e">
        <v>#VALUE!</v>
      </c>
      <c r="D125" t="s">
        <v>199</v>
      </c>
    </row>
    <row r="126" ht="15">
      <c r="A126" t="s"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Zimmermann Patrick</cp:lastModifiedBy>
  <dcterms:created xsi:type="dcterms:W3CDTF">2014-09-18T12:02:20Z</dcterms:created>
  <dcterms:modified xsi:type="dcterms:W3CDTF">2022-05-24T15:09:27Z</dcterms:modified>
  <cp:category/>
  <cp:version/>
  <cp:contentType/>
  <cp:contentStatus/>
</cp:coreProperties>
</file>