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8.xml" ContentType="application/vnd.openxmlformats-officedocument.spreadsheetml.worksheet+xml"/>
  <Override PartName="/xl/chartsheets/sheet2.xml" ContentType="application/vnd.openxmlformats-officedocument.spreadsheetml.chartsheet+xml"/>
  <Override PartName="/xl/drawings/drawing3.xml" ContentType="application/vnd.openxmlformats-officedocument.drawing+xml"/>
  <Override PartName="/xl/worksheets/sheet9.xml" ContentType="application/vnd.openxmlformats-officedocument.spreadsheetml.worksheet+xml"/>
  <Override PartName="/xl/chartsheets/sheet3.xml" ContentType="application/vnd.openxmlformats-officedocument.spreadsheetml.chartsheet+xml"/>
  <Override PartName="/xl/drawings/drawing5.xml" ContentType="application/vnd.openxmlformats-officedocument.drawing+xml"/>
  <Override PartName="/xl/worksheets/sheet10.xml" ContentType="application/vnd.openxmlformats-officedocument.spreadsheetml.worksheet+xml"/>
  <Override PartName="/xl/chartsheets/sheet4.xml" ContentType="application/vnd.openxmlformats-officedocument.spreadsheetml.chartsheet+xml"/>
  <Override PartName="/xl/drawings/drawing7.xml" ContentType="application/vnd.openxmlformats-officedocument.drawing+xml"/>
  <Override PartName="/xl/worksheets/sheet11.xml" ContentType="application/vnd.openxmlformats-officedocument.spreadsheetml.worksheet+xml"/>
  <Override PartName="/xl/chartsheets/sheet5.xml" ContentType="application/vnd.openxmlformats-officedocument.spreadsheetml.chartsheet+xml"/>
  <Override PartName="/xl/drawings/drawing8.xml" ContentType="application/vnd.openxmlformats-officedocument.drawing+xml"/>
  <Override PartName="/xl/worksheets/sheet12.xml" ContentType="application/vnd.openxmlformats-officedocument.spreadsheetml.worksheet+xml"/>
  <Override PartName="/xl/chartsheets/sheet6.xml" ContentType="application/vnd.openxmlformats-officedocument.spreadsheetml.chartsheet+xml"/>
  <Override PartName="/xl/drawings/drawing9.xml" ContentType="application/vnd.openxmlformats-officedocument.drawing+xml"/>
  <Override PartName="/xl/worksheets/sheet13.xml" ContentType="application/vnd.openxmlformats-officedocument.spreadsheetml.worksheet+xml"/>
  <Override PartName="/xl/chartsheets/sheet7.xml" ContentType="application/vnd.openxmlformats-officedocument.spreadsheetml.chartsheet+xml"/>
  <Override PartName="/xl/drawings/drawing10.xml" ContentType="application/vnd.openxmlformats-officedocument.drawing+xml"/>
  <Override PartName="/xl/worksheets/sheet14.xml" ContentType="application/vnd.openxmlformats-officedocument.spreadsheetml.worksheet+xml"/>
  <Override PartName="/xl/chartsheets/sheet8.xml" ContentType="application/vnd.openxmlformats-officedocument.spreadsheetml.chartsheet+xml"/>
  <Override PartName="/xl/drawings/drawing11.xml" ContentType="application/vnd.openxmlformats-officedocument.drawing+xml"/>
  <Override PartName="/xl/worksheets/sheet15.xml" ContentType="application/vnd.openxmlformats-officedocument.spreadsheetml.worksheet+xml"/>
  <Override PartName="/xl/chartsheets/sheet9.xml" ContentType="application/vnd.openxmlformats-officedocument.spreadsheetml.chartsheet+xml"/>
  <Override PartName="/xl/drawings/drawing12.xml" ContentType="application/vnd.openxmlformats-officedocument.drawing+xml"/>
  <Override PartName="/xl/worksheets/sheet16.xml" ContentType="application/vnd.openxmlformats-officedocument.spreadsheetml.worksheet+xml"/>
  <Override PartName="/xl/chartsheets/sheet10.xml" ContentType="application/vnd.openxmlformats-officedocument.spreadsheetml.chartsheet+xml"/>
  <Override PartName="/xl/drawings/drawing13.xml" ContentType="application/vnd.openxmlformats-officedocument.drawing+xml"/>
  <Override PartName="/xl/worksheets/sheet17.xml" ContentType="application/vnd.openxmlformats-officedocument.spreadsheetml.worksheet+xml"/>
  <Override PartName="/xl/chartsheets/sheet11.xml" ContentType="application/vnd.openxmlformats-officedocument.spreadsheetml.chartsheet+xml"/>
  <Override PartName="/xl/drawings/drawing14.xml" ContentType="application/vnd.openxmlformats-officedocument.drawing+xml"/>
  <Override PartName="/xl/worksheets/sheet18.xml" ContentType="application/vnd.openxmlformats-officedocument.spreadsheetml.worksheet+xml"/>
  <Override PartName="/xl/chartsheets/sheet12.xml" ContentType="application/vnd.openxmlformats-officedocument.spreadsheetml.chartsheet+xml"/>
  <Override PartName="/xl/drawings/drawing15.xml" ContentType="application/vnd.openxmlformats-officedocument.drawing+xml"/>
  <Override PartName="/xl/worksheets/sheet19.xml" ContentType="application/vnd.openxmlformats-officedocument.spreadsheetml.worksheet+xml"/>
  <Override PartName="/xl/chartsheets/sheet13.xml" ContentType="application/vnd.openxmlformats-officedocument.spreadsheetml.chartsheet+xml"/>
  <Override PartName="/xl/drawings/drawing16.xml" ContentType="application/vnd.openxmlformats-officedocument.drawing+xml"/>
  <Override PartName="/xl/worksheets/sheet20.xml" ContentType="application/vnd.openxmlformats-officedocument.spreadsheetml.worksheet+xml"/>
  <Override PartName="/xl/chartsheets/sheet14.xml" ContentType="application/vnd.openxmlformats-officedocument.spreadsheetml.chartsheet+xml"/>
  <Override PartName="/xl/drawings/drawing17.xml" ContentType="application/vnd.openxmlformats-officedocument.drawing+xml"/>
  <Override PartName="/xl/worksheets/sheet21.xml" ContentType="application/vnd.openxmlformats-officedocument.spreadsheetml.worksheet+xml"/>
  <Override PartName="/xl/chartsheets/sheet15.xml" ContentType="application/vnd.openxmlformats-officedocument.spreadsheetml.chartsheet+xml"/>
  <Override PartName="/xl/drawings/drawing18.xml" ContentType="application/vnd.openxmlformats-officedocument.drawing+xml"/>
  <Override PartName="/xl/worksheets/sheet22.xml" ContentType="application/vnd.openxmlformats-officedocument.spreadsheetml.worksheet+xml"/>
  <Override PartName="/xl/chartsheets/sheet16.xml" ContentType="application/vnd.openxmlformats-officedocument.spreadsheetml.chartsheet+xml"/>
  <Override PartName="/xl/drawings/drawing19.xml" ContentType="application/vnd.openxmlformats-officedocument.drawing+xml"/>
  <Override PartName="/xl/worksheets/sheet23.xml" ContentType="application/vnd.openxmlformats-officedocument.spreadsheetml.worksheet+xml"/>
  <Override PartName="/xl/chartsheets/sheet17.xml" ContentType="application/vnd.openxmlformats-officedocument.spreadsheetml.chart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visibility="hidden" xWindow="360" yWindow="255" windowWidth="14790" windowHeight="8475" activeTab="2"/>
  </bookViews>
  <sheets>
    <sheet name="910617" sheetId="1" r:id="rId1"/>
    <sheet name="910701" sheetId="2" r:id="rId2"/>
    <sheet name="910715" sheetId="3" r:id="rId3"/>
    <sheet name="910729" sheetId="4" r:id="rId4"/>
    <sheet name="910812" sheetId="5" r:id="rId5"/>
    <sheet name="910826" sheetId="6" r:id="rId6"/>
    <sheet name="POTS-表" sheetId="7" r:id="rId7"/>
    <sheet name="POTS-圖" sheetId="8" r:id="rId8"/>
    <sheet name="BRA-表" sheetId="9" r:id="rId9"/>
    <sheet name="BRA-圖" sheetId="10" r:id="rId10"/>
    <sheet name="PRA-T-表" sheetId="11" r:id="rId11"/>
    <sheet name="PRA-T-圖" sheetId="12" r:id="rId12"/>
    <sheet name="PRA-E-表" sheetId="13" r:id="rId13"/>
    <sheet name="PRA-E-圖" sheetId="14" r:id="rId14"/>
    <sheet name="LONG-表" sheetId="15" r:id="rId15"/>
    <sheet name="LONG-圖" sheetId="16" r:id="rId16"/>
    <sheet name="INTL-表" sheetId="17" r:id="rId17"/>
    <sheet name="INTL-圖" sheetId="18" r:id="rId18"/>
    <sheet name="INTL-IN-表" sheetId="19" r:id="rId19"/>
    <sheet name="INTL-IN-圖" sheetId="20" r:id="rId20"/>
    <sheet name="ATM-表" sheetId="21" r:id="rId21"/>
    <sheet name="ATM-圖" sheetId="22" r:id="rId22"/>
    <sheet name="SDH-表" sheetId="23" r:id="rId23"/>
    <sheet name="SDH-line" sheetId="24" r:id="rId24"/>
    <sheet name="ADSL-表" sheetId="25" r:id="rId25"/>
    <sheet name="ADSL-圖" sheetId="26" r:id="rId26"/>
    <sheet name="HiNet-表" sheetId="27" r:id="rId27"/>
    <sheet name="HiNet-圖" sheetId="28" r:id="rId28"/>
    <sheet name="MBSW-表" sheetId="29" r:id="rId29"/>
    <sheet name="MBSW-line" sheetId="30" r:id="rId30"/>
    <sheet name="MBBS-表" sheetId="31" r:id="rId31"/>
    <sheet name="MBBS-line" sheetId="32" r:id="rId32"/>
    <sheet name="FIB-T-表" sheetId="33" r:id="rId33"/>
    <sheet name="FIB-T-圖" sheetId="34" r:id="rId34"/>
    <sheet name="FIB-S-表" sheetId="35" r:id="rId35"/>
    <sheet name="FIB-S-圖" sheetId="36" r:id="rId36"/>
    <sheet name="WIRE-表" sheetId="37" r:id="rId37"/>
    <sheet name="WIRE-圖" sheetId="38" r:id="rId38"/>
    <sheet name="MARI-表" sheetId="39" r:id="rId39"/>
    <sheet name="MARI-圖" sheetId="40" r:id="rId40"/>
  </sheets>
  <definedNames>
    <definedName name="_xlnm.Print_Area" localSheetId="0">'910617'!$A$1:$K$41</definedName>
    <definedName name="_xlnm.Print_Area" localSheetId="1">'910701'!$A$1:$K$42</definedName>
    <definedName name="_xlnm.Print_Area" localSheetId="2">'910715'!$A$1:$K$42</definedName>
    <definedName name="_xlnm.Print_Area" localSheetId="3">'910729'!$A$1:$K$42</definedName>
    <definedName name="_xlnm.Print_Area" localSheetId="4">'910812'!$A$1:$K$42</definedName>
    <definedName name="_xlnm.Print_Area" localSheetId="5">'910826'!$A$1:$K$42</definedName>
    <definedName name="_xlnm.Print_Titles" localSheetId="0">'910617'!$1:$2</definedName>
    <definedName name="_xlnm.Print_Titles" localSheetId="1">'910701'!$1:$2</definedName>
    <definedName name="_xlnm.Print_Titles" localSheetId="2">'910715'!$1:$2</definedName>
    <definedName name="_xlnm.Print_Titles" localSheetId="3">'910729'!$1:$2</definedName>
    <definedName name="_xlnm.Print_Titles" localSheetId="4">'910812'!$1:$2</definedName>
    <definedName name="_xlnm.Print_Titles" localSheetId="5">'910826'!$1:$2</definedName>
  </definedNames>
  <calcPr fullCalcOnLoad="1"/>
</workbook>
</file>

<file path=xl/sharedStrings.xml><?xml version="1.0" encoding="utf-8"?>
<sst xmlns="http://schemas.openxmlformats.org/spreadsheetml/2006/main" count="1269" uniqueCount="571">
  <si>
    <t>建設門號數</t>
  </si>
  <si>
    <t>月份</t>
  </si>
  <si>
    <t>一月</t>
  </si>
  <si>
    <t>二月</t>
  </si>
  <si>
    <t>三月</t>
  </si>
  <si>
    <t>四月</t>
  </si>
  <si>
    <t>五月</t>
  </si>
  <si>
    <t>六月</t>
  </si>
  <si>
    <t>七月</t>
  </si>
  <si>
    <t>八月</t>
  </si>
  <si>
    <t>九月</t>
  </si>
  <si>
    <t>十月</t>
  </si>
  <si>
    <t>十一月</t>
  </si>
  <si>
    <t>十二月</t>
  </si>
  <si>
    <t>北區現有設備數</t>
  </si>
  <si>
    <t>北區現有用戶數</t>
  </si>
  <si>
    <t>北區門號使用率</t>
  </si>
  <si>
    <t>中區現有設備數</t>
  </si>
  <si>
    <t>南區現有設備數</t>
  </si>
  <si>
    <t>中區現有用戶數</t>
  </si>
  <si>
    <t>南區現有用戶數</t>
  </si>
  <si>
    <t>中區門號使用率</t>
  </si>
  <si>
    <t>南區門號使用率</t>
  </si>
  <si>
    <t>三區分公司九十一年度市話數位交換機門號設備暨使用率統計表</t>
  </si>
  <si>
    <t>月份</t>
  </si>
  <si>
    <t>一月</t>
  </si>
  <si>
    <t>二月</t>
  </si>
  <si>
    <t>三月</t>
  </si>
  <si>
    <t>四月</t>
  </si>
  <si>
    <t>五月</t>
  </si>
  <si>
    <t>六月</t>
  </si>
  <si>
    <t>七月</t>
  </si>
  <si>
    <t>八月</t>
  </si>
  <si>
    <t>九月</t>
  </si>
  <si>
    <t>十月</t>
  </si>
  <si>
    <t>十一月</t>
  </si>
  <si>
    <t>十二月</t>
  </si>
  <si>
    <t>建設門號數</t>
  </si>
  <si>
    <t>北區現有設備數</t>
  </si>
  <si>
    <t>中區現有設備數</t>
  </si>
  <si>
    <t>南區現有設備數</t>
  </si>
  <si>
    <t>北區現有用戶數</t>
  </si>
  <si>
    <t>中區現有用戶數</t>
  </si>
  <si>
    <t>南區現有用戶數</t>
  </si>
  <si>
    <r>
      <t>三區分公司九十一年度區域</t>
    </r>
    <r>
      <rPr>
        <b/>
        <sz val="14"/>
        <rFont val="Times New Roman"/>
        <family val="1"/>
      </rPr>
      <t>ATM</t>
    </r>
    <r>
      <rPr>
        <b/>
        <sz val="14"/>
        <rFont val="標楷體"/>
        <family val="4"/>
      </rPr>
      <t>寬頻接取網路設備暨使用率統計表</t>
    </r>
  </si>
  <si>
    <t>一月</t>
  </si>
  <si>
    <t>二月</t>
  </si>
  <si>
    <t>三月</t>
  </si>
  <si>
    <t>四月</t>
  </si>
  <si>
    <t>五月</t>
  </si>
  <si>
    <t>六月</t>
  </si>
  <si>
    <t>七月</t>
  </si>
  <si>
    <t>八月</t>
  </si>
  <si>
    <t>九月</t>
  </si>
  <si>
    <t>十月</t>
  </si>
  <si>
    <t>十一月</t>
  </si>
  <si>
    <t>十二月</t>
  </si>
  <si>
    <t>建設門號數</t>
  </si>
  <si>
    <t>月份</t>
  </si>
  <si>
    <t>現有設備數</t>
  </si>
  <si>
    <t>長途及行動通信分公司九十一年度數位交換機門號設備暨使用率統計表</t>
  </si>
  <si>
    <t>建設門號數</t>
  </si>
  <si>
    <t>北區現有設備數</t>
  </si>
  <si>
    <t>中區現有設備數</t>
  </si>
  <si>
    <t>南區現有設備數</t>
  </si>
  <si>
    <t>北區現有用戶數</t>
  </si>
  <si>
    <t>中區現有用戶數</t>
  </si>
  <si>
    <t>南區現有用戶數</t>
  </si>
  <si>
    <r>
      <t>三區分公司九十一年度寬頻上網</t>
    </r>
    <r>
      <rPr>
        <b/>
        <sz val="14"/>
        <rFont val="Times New Roman"/>
        <family val="1"/>
      </rPr>
      <t>ADSL</t>
    </r>
    <r>
      <rPr>
        <b/>
        <sz val="14"/>
        <rFont val="標楷體"/>
        <family val="4"/>
      </rPr>
      <t>設備暨使用率統計表</t>
    </r>
  </si>
  <si>
    <t>北區設備使用率</t>
  </si>
  <si>
    <t>中區設備使用率</t>
  </si>
  <si>
    <t>南區設備使用率</t>
  </si>
  <si>
    <t>現有設備數</t>
  </si>
  <si>
    <t>現有用戶數</t>
  </si>
  <si>
    <r>
      <t>數據分公司九十一年度</t>
    </r>
    <r>
      <rPr>
        <b/>
        <sz val="14"/>
        <rFont val="Times New Roman"/>
        <family val="1"/>
      </rPr>
      <t>HiNet</t>
    </r>
    <r>
      <rPr>
        <b/>
        <sz val="14"/>
        <rFont val="標楷體"/>
        <family val="4"/>
      </rPr>
      <t>寬頻接取埠設備暨使用率統計表</t>
    </r>
  </si>
  <si>
    <t>設備使用率</t>
  </si>
  <si>
    <r>
      <t>九十一年度同步數位階層</t>
    </r>
    <r>
      <rPr>
        <b/>
        <sz val="14"/>
        <rFont val="Times New Roman"/>
        <family val="1"/>
      </rPr>
      <t>SDH</t>
    </r>
    <r>
      <rPr>
        <b/>
        <sz val="14"/>
        <rFont val="標楷體"/>
        <family val="4"/>
      </rPr>
      <t>網路設備暨使用率統計表</t>
    </r>
  </si>
  <si>
    <r>
      <t>長途</t>
    </r>
    <r>
      <rPr>
        <sz val="12"/>
        <rFont val="Times New Roman"/>
        <family val="1"/>
      </rPr>
      <t>SDH</t>
    </r>
    <r>
      <rPr>
        <sz val="12"/>
        <rFont val="標楷體"/>
        <family val="4"/>
      </rPr>
      <t>現有設備數</t>
    </r>
  </si>
  <si>
    <r>
      <t>長途</t>
    </r>
    <r>
      <rPr>
        <sz val="12"/>
        <rFont val="Times New Roman"/>
        <family val="1"/>
      </rPr>
      <t>SDH</t>
    </r>
    <r>
      <rPr>
        <sz val="12"/>
        <rFont val="標楷體"/>
        <family val="4"/>
      </rPr>
      <t>現有使用數</t>
    </r>
  </si>
  <si>
    <r>
      <t>區域</t>
    </r>
    <r>
      <rPr>
        <sz val="12"/>
        <rFont val="Times New Roman"/>
        <family val="1"/>
      </rPr>
      <t>SDH</t>
    </r>
    <r>
      <rPr>
        <sz val="12"/>
        <rFont val="標楷體"/>
        <family val="4"/>
      </rPr>
      <t>現有設備數</t>
    </r>
  </si>
  <si>
    <r>
      <t>區域</t>
    </r>
    <r>
      <rPr>
        <sz val="12"/>
        <rFont val="Times New Roman"/>
        <family val="1"/>
      </rPr>
      <t>SDH</t>
    </r>
    <r>
      <rPr>
        <sz val="12"/>
        <rFont val="標楷體"/>
        <family val="4"/>
      </rPr>
      <t>現有使用數</t>
    </r>
  </si>
  <si>
    <r>
      <t>長途</t>
    </r>
    <r>
      <rPr>
        <sz val="12"/>
        <rFont val="Times New Roman"/>
        <family val="1"/>
      </rPr>
      <t>SDH</t>
    </r>
    <r>
      <rPr>
        <sz val="12"/>
        <rFont val="標楷體"/>
        <family val="4"/>
      </rPr>
      <t>設備使用率</t>
    </r>
  </si>
  <si>
    <r>
      <t>區域</t>
    </r>
    <r>
      <rPr>
        <sz val="12"/>
        <rFont val="Times New Roman"/>
        <family val="1"/>
      </rPr>
      <t>SDH</t>
    </r>
    <r>
      <rPr>
        <sz val="12"/>
        <rFont val="標楷體"/>
        <family val="4"/>
      </rPr>
      <t>設備使用率</t>
    </r>
  </si>
  <si>
    <t>月份</t>
  </si>
  <si>
    <t>一月</t>
  </si>
  <si>
    <t>二月</t>
  </si>
  <si>
    <t>三月</t>
  </si>
  <si>
    <t>四月</t>
  </si>
  <si>
    <t>五月</t>
  </si>
  <si>
    <t>六月</t>
  </si>
  <si>
    <t>七月</t>
  </si>
  <si>
    <t>八月</t>
  </si>
  <si>
    <t>九月</t>
  </si>
  <si>
    <t>十月</t>
  </si>
  <si>
    <t>十一月</t>
  </si>
  <si>
    <t>十二月</t>
  </si>
  <si>
    <t>建設門號數</t>
  </si>
  <si>
    <t>三區分公司九十一年度局間中繼光纜暨使用率統計表</t>
  </si>
  <si>
    <t>北區光纜心公里</t>
  </si>
  <si>
    <t>中區光纜心公里</t>
  </si>
  <si>
    <t>南區光纜心公里</t>
  </si>
  <si>
    <t>北區現用心公里</t>
  </si>
  <si>
    <t>中區現用心公里</t>
  </si>
  <si>
    <t>南區現用心公里</t>
  </si>
  <si>
    <t>北區光纜使用率</t>
  </si>
  <si>
    <t>中區光纜使用率</t>
  </si>
  <si>
    <t>南區光纜使用率</t>
  </si>
  <si>
    <t>北區光纜心公里</t>
  </si>
  <si>
    <t>中區光纜心公里</t>
  </si>
  <si>
    <t>南區光纜心公里</t>
  </si>
  <si>
    <t>北區現用心公里</t>
  </si>
  <si>
    <t>中區現用心公里</t>
  </si>
  <si>
    <t>南區現用心公里</t>
  </si>
  <si>
    <t>北區光纜使用率</t>
  </si>
  <si>
    <t>中區光纜使用率</t>
  </si>
  <si>
    <t>南區光纜使用率</t>
  </si>
  <si>
    <t>三區分公司九十一年度用戶迴路光纜暨使用率統計表</t>
  </si>
  <si>
    <t>北區設備使用率</t>
  </si>
  <si>
    <t>中區設備使用率</t>
  </si>
  <si>
    <t>南區設備使用率</t>
  </si>
  <si>
    <t>三區分公司九十一年度市話線路暨使用率統計表</t>
  </si>
  <si>
    <t>現有設備數</t>
  </si>
  <si>
    <t>現有用戶數</t>
  </si>
  <si>
    <t>設備使用率</t>
  </si>
  <si>
    <t>長途及行動通信分公司九十一年度行動電話交換機設備暨使用率統計表</t>
  </si>
  <si>
    <t>長途及行動通信分公司九十一年度行動電話基地台設備暨使用率統計表</t>
  </si>
  <si>
    <t>月份</t>
  </si>
  <si>
    <t>一月</t>
  </si>
  <si>
    <t>二月</t>
  </si>
  <si>
    <t>三月</t>
  </si>
  <si>
    <t>四月</t>
  </si>
  <si>
    <t>五月</t>
  </si>
  <si>
    <t>六月</t>
  </si>
  <si>
    <t>七月</t>
  </si>
  <si>
    <t>八月</t>
  </si>
  <si>
    <t>九月</t>
  </si>
  <si>
    <t>十月</t>
  </si>
  <si>
    <t>十一月</t>
  </si>
  <si>
    <t>十二月</t>
  </si>
  <si>
    <t>建設門號數</t>
  </si>
  <si>
    <t>北區現有設備數</t>
  </si>
  <si>
    <t>中區現有設備數</t>
  </si>
  <si>
    <t>南區現有設備數</t>
  </si>
  <si>
    <t>北區現有用戶數</t>
  </si>
  <si>
    <t>中區現有用戶數</t>
  </si>
  <si>
    <t>南區現有用戶數</t>
  </si>
  <si>
    <t>北區門號使用率</t>
  </si>
  <si>
    <t>中區門號使用率</t>
  </si>
  <si>
    <t>南區門號使用率</t>
  </si>
  <si>
    <r>
      <t>三區分公司九十一年度</t>
    </r>
    <r>
      <rPr>
        <b/>
        <sz val="14"/>
        <rFont val="Times New Roman"/>
        <family val="1"/>
      </rPr>
      <t>ISDN-BRA</t>
    </r>
    <r>
      <rPr>
        <b/>
        <sz val="14"/>
        <rFont val="標楷體"/>
        <family val="4"/>
      </rPr>
      <t>設備暨使用率統計表</t>
    </r>
  </si>
  <si>
    <r>
      <t>三區分公司九十一年度</t>
    </r>
    <r>
      <rPr>
        <b/>
        <sz val="14"/>
        <rFont val="Times New Roman"/>
        <family val="1"/>
      </rPr>
      <t>ISDN-T1-PRA</t>
    </r>
    <r>
      <rPr>
        <b/>
        <sz val="14"/>
        <rFont val="標楷體"/>
        <family val="4"/>
      </rPr>
      <t>設備暨使用率統計表</t>
    </r>
  </si>
  <si>
    <t>設備開放數</t>
  </si>
  <si>
    <r>
      <t xml:space="preserve">T1   </t>
    </r>
    <r>
      <rPr>
        <sz val="12"/>
        <rFont val="標楷體"/>
        <family val="4"/>
      </rPr>
      <t>設備數</t>
    </r>
  </si>
  <si>
    <r>
      <t xml:space="preserve">E1   </t>
    </r>
    <r>
      <rPr>
        <sz val="12"/>
        <rFont val="標楷體"/>
        <family val="4"/>
      </rPr>
      <t>設備數</t>
    </r>
  </si>
  <si>
    <r>
      <t xml:space="preserve">T1   </t>
    </r>
    <r>
      <rPr>
        <sz val="12"/>
        <rFont val="標楷體"/>
        <family val="4"/>
      </rPr>
      <t>開放數</t>
    </r>
  </si>
  <si>
    <r>
      <t xml:space="preserve">E1   </t>
    </r>
    <r>
      <rPr>
        <sz val="12"/>
        <rFont val="標楷體"/>
        <family val="4"/>
      </rPr>
      <t>開放數</t>
    </r>
  </si>
  <si>
    <t>設備使用率</t>
  </si>
  <si>
    <r>
      <t xml:space="preserve">T1   </t>
    </r>
    <r>
      <rPr>
        <sz val="12"/>
        <rFont val="標楷體"/>
        <family val="4"/>
      </rPr>
      <t>使用率</t>
    </r>
  </si>
  <si>
    <r>
      <t xml:space="preserve">E1   </t>
    </r>
    <r>
      <rPr>
        <sz val="12"/>
        <rFont val="標楷體"/>
        <family val="4"/>
      </rPr>
      <t>使用率</t>
    </r>
  </si>
  <si>
    <t>北區現有設備數</t>
  </si>
  <si>
    <t>中區現有設備數</t>
  </si>
  <si>
    <t>南區現有設備數</t>
  </si>
  <si>
    <t>北區現有用戶數</t>
  </si>
  <si>
    <t>中區現有用戶數</t>
  </si>
  <si>
    <t>南區現有用戶數</t>
  </si>
  <si>
    <t>北區門號使用率</t>
  </si>
  <si>
    <t>中區門號使用率</t>
  </si>
  <si>
    <t>南區門號使用率</t>
  </si>
  <si>
    <r>
      <t>三區分公司九十一年度</t>
    </r>
    <r>
      <rPr>
        <b/>
        <sz val="14"/>
        <rFont val="Times New Roman"/>
        <family val="1"/>
      </rPr>
      <t>ISDN-E1-PRA</t>
    </r>
    <r>
      <rPr>
        <b/>
        <sz val="14"/>
        <rFont val="標楷體"/>
        <family val="4"/>
      </rPr>
      <t>設備暨使用率統計表</t>
    </r>
  </si>
  <si>
    <t>九十一年度國內國際海纜頻寬暨使用率統計表</t>
  </si>
  <si>
    <t>國內海纜頻寬使用量</t>
  </si>
  <si>
    <t>國際海纜頻寬使用量</t>
  </si>
  <si>
    <t>國內海纜頻寬總容量</t>
  </si>
  <si>
    <t>國際海纜頻寬總容量</t>
  </si>
  <si>
    <t>國內海纜頻寬使用率</t>
  </si>
  <si>
    <t>國際海纜頻寬使用率</t>
  </si>
  <si>
    <t>一月</t>
  </si>
  <si>
    <t>二月</t>
  </si>
  <si>
    <t>三月</t>
  </si>
  <si>
    <t>四月</t>
  </si>
  <si>
    <t>五月</t>
  </si>
  <si>
    <t>六月</t>
  </si>
  <si>
    <t>七月</t>
  </si>
  <si>
    <t>八月</t>
  </si>
  <si>
    <t>九月</t>
  </si>
  <si>
    <t>十月</t>
  </si>
  <si>
    <t>十一月</t>
  </si>
  <si>
    <t>十二月</t>
  </si>
  <si>
    <t>國際交換機門號數</t>
  </si>
  <si>
    <t>門</t>
  </si>
  <si>
    <t>國際</t>
  </si>
  <si>
    <t>長通</t>
  </si>
  <si>
    <t>全區</t>
  </si>
  <si>
    <t>北分</t>
  </si>
  <si>
    <t>中分</t>
  </si>
  <si>
    <t>南分</t>
  </si>
  <si>
    <t>國際</t>
  </si>
  <si>
    <t>中華電信網路容量及使用現況雙週報表</t>
  </si>
  <si>
    <r>
      <t>填表日期：</t>
    </r>
    <r>
      <rPr>
        <b/>
        <sz val="10"/>
        <rFont val="Times New Roman"/>
        <family val="1"/>
      </rPr>
      <t xml:space="preserve">91 </t>
    </r>
    <r>
      <rPr>
        <b/>
        <sz val="10"/>
        <rFont val="標楷體"/>
        <family val="4"/>
      </rPr>
      <t>年</t>
    </r>
    <r>
      <rPr>
        <b/>
        <sz val="10"/>
        <rFont val="Times New Roman"/>
        <family val="1"/>
      </rPr>
      <t xml:space="preserve"> 06 </t>
    </r>
    <r>
      <rPr>
        <b/>
        <sz val="10"/>
        <rFont val="標楷體"/>
        <family val="4"/>
      </rPr>
      <t>月</t>
    </r>
    <r>
      <rPr>
        <b/>
        <sz val="10"/>
        <rFont val="Times New Roman"/>
        <family val="1"/>
      </rPr>
      <t>17</t>
    </r>
    <r>
      <rPr>
        <b/>
        <sz val="10"/>
        <rFont val="標楷體"/>
        <family val="4"/>
      </rPr>
      <t>日</t>
    </r>
  </si>
  <si>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</si>
  <si>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</si>
  <si>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</si>
  <si>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</si>
  <si>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</si>
  <si>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</si>
  <si>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</si>
  <si>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</si>
  <si>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</si>
  <si>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</si>
  <si>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</si>
  <si>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</si>
  <si>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</si>
  <si>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</si>
  <si>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</si>
  <si>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固網</t>
    </r>
    <r>
      <rPr>
        <sz val="12"/>
        <rFont val="Times New Roman"/>
        <family val="1"/>
      </rPr>
      <t>(</t>
    </r>
    <r>
      <rPr>
        <sz val="12"/>
        <rFont val="標楷體"/>
        <family val="4"/>
      </rPr>
      <t>資料取得截止日期</t>
    </r>
    <r>
      <rPr>
        <sz val="12"/>
        <rFont val="Times New Roman"/>
        <family val="1"/>
      </rPr>
      <t>91/05/31)</t>
    </r>
  </si>
  <si>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</si>
  <si>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</si>
  <si>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</si>
  <si>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</si>
  <si>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</si>
  <si>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</si>
  <si>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</si>
  <si>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</si>
  <si>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</si>
  <si>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</si>
  <si>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t>
  </si>
  <si>
    <t>國際(資料取得截止日期91/05/31)</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</si>
  <si>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</si>
  <si>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</si>
  <si>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</si>
  <si>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</si>
  <si>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r>
      <t>寬頻</t>
    </r>
    <r>
      <rPr>
        <sz val="12"/>
        <rFont val="Times New Roman"/>
        <family val="1"/>
      </rPr>
      <t>(PAMS</t>
    </r>
    <r>
      <rPr>
        <sz val="12"/>
        <rFont val="標楷體"/>
        <family val="4"/>
      </rPr>
      <t>資料取得截止日期</t>
    </r>
    <r>
      <rPr>
        <sz val="12"/>
        <rFont val="Times New Roman"/>
        <family val="1"/>
      </rPr>
      <t>91/06/17)</t>
    </r>
  </si>
  <si>
    <t>長途ATM寬頻網路</t>
  </si>
  <si>
    <t>--</t>
  </si>
  <si>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</si>
  <si>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</si>
  <si>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91/06/17)</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</si>
  <si>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</si>
  <si>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</si>
  <si>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</si>
  <si>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</si>
  <si>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91/06/17)</t>
    </r>
  </si>
  <si>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</si>
  <si>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</si>
  <si>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</si>
  <si>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</si>
  <si>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r>
      <t>行動</t>
    </r>
    <r>
      <rPr>
        <sz val="12"/>
        <rFont val="Times New Roman"/>
        <family val="1"/>
      </rPr>
      <t>(</t>
    </r>
    <r>
      <rPr>
        <sz val="12"/>
        <rFont val="標楷體"/>
        <family val="4"/>
      </rPr>
      <t>資料取得截止日期</t>
    </r>
    <r>
      <rPr>
        <sz val="12"/>
        <rFont val="Times New Roman"/>
        <family val="1"/>
      </rPr>
      <t>91/06/17)</t>
    </r>
  </si>
  <si>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</si>
  <si>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</si>
  <si>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</si>
  <si>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</si>
  <si>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91/05/28)</t>
    </r>
  </si>
  <si>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</si>
  <si>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</si>
  <si>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</si>
  <si>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91/05/28)</t>
    </r>
  </si>
  <si>
    <t>國內海纜</t>
  </si>
  <si>
    <t>Mbps</t>
  </si>
  <si>
    <r>
      <t>海纜</t>
    </r>
    <r>
      <rPr>
        <sz val="12"/>
        <rFont val="Times New Roman"/>
        <family val="1"/>
      </rPr>
      <t>(</t>
    </r>
    <r>
      <rPr>
        <sz val="12"/>
        <rFont val="標楷體"/>
        <family val="4"/>
      </rPr>
      <t>資料取得截止日期</t>
    </r>
    <r>
      <rPr>
        <sz val="12"/>
        <rFont val="Times New Roman"/>
        <family val="1"/>
      </rPr>
      <t>91/04/30)</t>
    </r>
  </si>
  <si>
    <t>國際海纜</t>
  </si>
  <si>
    <t>驗收完成，北區分公司辦理遷裝議價中。</t>
  </si>
  <si>
    <t>中華電信網路容量及使用現況雙週報表</t>
  </si>
  <si>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</si>
  <si>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</si>
  <si>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</si>
  <si>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</si>
  <si>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</si>
  <si>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</si>
  <si>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</si>
  <si>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</si>
  <si>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</si>
  <si>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</si>
  <si>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</si>
  <si>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</si>
  <si>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</si>
  <si>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</si>
  <si>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</si>
  <si>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</si>
  <si>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</si>
  <si>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</si>
  <si>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</si>
  <si>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</si>
  <si>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</si>
  <si>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</si>
  <si>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</si>
  <si>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</si>
  <si>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</si>
  <si>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國際交換機門號數</t>
  </si>
  <si>
    <t>門</t>
  </si>
  <si>
    <t>國際</t>
  </si>
  <si>
    <t>-</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</si>
  <si>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</si>
  <si>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</si>
  <si>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</si>
  <si>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</si>
  <si>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t>長途ATM寬頻網路</t>
  </si>
  <si>
    <t>--</t>
  </si>
  <si>
    <r>
      <t>長途同步數位階層</t>
    </r>
    <r>
      <rPr>
        <sz val="12"/>
        <rFont val="Times New Roman"/>
        <family val="1"/>
      </rPr>
      <t>SDH</t>
    </r>
    <r>
      <rPr>
        <sz val="12"/>
        <rFont val="標楷體"/>
        <family val="4"/>
      </rPr>
      <t>網路</t>
    </r>
  </si>
  <si>
    <t>部</t>
  </si>
  <si>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</si>
  <si>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</si>
  <si>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</si>
  <si>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</si>
  <si>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</si>
  <si>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</si>
  <si>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</si>
  <si>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</si>
  <si>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t>行動電話基地臺</t>
  </si>
  <si>
    <t>座</t>
  </si>
  <si>
    <t>局間中繼光纜</t>
  </si>
  <si>
    <t>心公里</t>
  </si>
  <si>
    <t>用戶迴路光纜</t>
  </si>
  <si>
    <t>市話線路</t>
  </si>
  <si>
    <t>對</t>
  </si>
  <si>
    <t>國內海纜</t>
  </si>
  <si>
    <t>Mbps</t>
  </si>
  <si>
    <t>國際海纜</t>
  </si>
  <si>
    <t>國際(資料取得截止日期91/06/30)</t>
  </si>
  <si>
    <r>
      <t>寬頻</t>
    </r>
    <r>
      <rPr>
        <sz val="12"/>
        <rFont val="Times New Roman"/>
        <family val="1"/>
      </rPr>
      <t>(PAMS</t>
    </r>
    <r>
      <rPr>
        <sz val="12"/>
        <rFont val="標楷體"/>
        <family val="4"/>
      </rPr>
      <t>資料取得截止日期</t>
    </r>
    <r>
      <rPr>
        <sz val="12"/>
        <rFont val="Times New Roman"/>
        <family val="1"/>
      </rPr>
      <t>91/07/01)</t>
    </r>
  </si>
  <si>
    <r>
      <t>網際網路</t>
    </r>
    <r>
      <rPr>
        <sz val="12"/>
        <rFont val="Times New Roman"/>
        <family val="1"/>
      </rPr>
      <t>(</t>
    </r>
    <r>
      <rPr>
        <sz val="12"/>
        <rFont val="標楷體"/>
        <family val="4"/>
      </rPr>
      <t>資料取得截止日期</t>
    </r>
    <r>
      <rPr>
        <sz val="12"/>
        <rFont val="Times New Roman"/>
        <family val="1"/>
      </rPr>
      <t>91/07/01)</t>
    </r>
  </si>
  <si>
    <r>
      <t>傳輸骨幹網路</t>
    </r>
    <r>
      <rPr>
        <sz val="12"/>
        <rFont val="Times New Roman"/>
        <family val="1"/>
      </rPr>
      <t>(</t>
    </r>
    <r>
      <rPr>
        <sz val="12"/>
        <rFont val="標楷體"/>
        <family val="4"/>
      </rPr>
      <t>資料取得截止日期</t>
    </r>
    <r>
      <rPr>
        <sz val="12"/>
        <rFont val="Times New Roman"/>
        <family val="1"/>
      </rPr>
      <t>91/07/01)</t>
    </r>
  </si>
  <si>
    <t>全部完工，北區分公司辦理遷裝議價中。</t>
  </si>
  <si>
    <r>
      <t>光纜</t>
    </r>
    <r>
      <rPr>
        <sz val="12"/>
        <rFont val="Times New Roman"/>
        <family val="1"/>
      </rPr>
      <t>(</t>
    </r>
    <r>
      <rPr>
        <sz val="12"/>
        <rFont val="標楷體"/>
        <family val="4"/>
      </rPr>
      <t>資料取得截止日期</t>
    </r>
    <r>
      <rPr>
        <sz val="12"/>
        <rFont val="Times New Roman"/>
        <family val="1"/>
      </rPr>
      <t>91/06/28)</t>
    </r>
  </si>
  <si>
    <r>
      <t>線路</t>
    </r>
    <r>
      <rPr>
        <sz val="12"/>
        <rFont val="Times New Roman"/>
        <family val="1"/>
      </rPr>
      <t>(</t>
    </r>
    <r>
      <rPr>
        <sz val="12"/>
        <rFont val="標楷體"/>
        <family val="4"/>
      </rPr>
      <t>資料取得截止日期</t>
    </r>
    <r>
      <rPr>
        <sz val="12"/>
        <rFont val="Times New Roman"/>
        <family val="1"/>
      </rPr>
      <t>91/06/28)</t>
    </r>
  </si>
  <si>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</si>
  <si>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行動</t>
    </r>
    <r>
      <rPr>
        <sz val="12"/>
        <rFont val="Times New Roman"/>
        <family val="1"/>
      </rPr>
      <t>(</t>
    </r>
    <r>
      <rPr>
        <sz val="12"/>
        <rFont val="標楷體"/>
        <family val="4"/>
      </rPr>
      <t>資料取得截止日期</t>
    </r>
    <r>
      <rPr>
        <sz val="12"/>
        <rFont val="Times New Roman"/>
        <family val="1"/>
      </rPr>
      <t>91/06/30)</t>
    </r>
  </si>
  <si>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01</t>
    </r>
    <r>
      <rPr>
        <b/>
        <sz val="10"/>
        <rFont val="標楷體"/>
        <family val="4"/>
      </rPr>
      <t>日</t>
    </r>
  </si>
  <si>
    <r>
      <t>國內海纜</t>
    </r>
    <r>
      <rPr>
        <sz val="12"/>
        <rFont val="Times New Roman"/>
        <family val="1"/>
      </rPr>
      <t>(</t>
    </r>
    <r>
      <rPr>
        <sz val="12"/>
        <rFont val="標楷體"/>
        <family val="4"/>
      </rPr>
      <t>資料取得截止日期</t>
    </r>
    <r>
      <rPr>
        <sz val="12"/>
        <rFont val="Times New Roman"/>
        <family val="1"/>
      </rPr>
      <t>91/06/30)</t>
    </r>
  </si>
  <si>
    <r>
      <t>國際海纜</t>
    </r>
    <r>
      <rPr>
        <sz val="12"/>
        <rFont val="Times New Roman"/>
        <family val="1"/>
      </rPr>
      <t>(</t>
    </r>
    <r>
      <rPr>
        <sz val="12"/>
        <rFont val="標楷體"/>
        <family val="4"/>
      </rPr>
      <t>資料取得截止日期</t>
    </r>
    <r>
      <rPr>
        <sz val="12"/>
        <rFont val="Times New Roman"/>
        <family val="1"/>
      </rPr>
      <t>91/06/30)</t>
    </r>
  </si>
  <si>
    <r>
      <t>長途</t>
    </r>
    <r>
      <rPr>
        <sz val="12"/>
        <rFont val="Times New Roman"/>
        <family val="1"/>
      </rPr>
      <t>10G DWDM SDH</t>
    </r>
    <r>
      <rPr>
        <sz val="12"/>
        <rFont val="標楷體"/>
        <family val="4"/>
      </rPr>
      <t>網路</t>
    </r>
  </si>
  <si>
    <t>部</t>
  </si>
  <si>
    <r>
      <t>高速</t>
    </r>
    <r>
      <rPr>
        <sz val="12"/>
        <rFont val="Times New Roman"/>
        <family val="1"/>
      </rPr>
      <t xml:space="preserve"> SDH</t>
    </r>
  </si>
  <si>
    <r>
      <t>固網</t>
    </r>
    <r>
      <rPr>
        <sz val="12"/>
        <rFont val="Times New Roman"/>
        <family val="1"/>
      </rPr>
      <t>(</t>
    </r>
    <r>
      <rPr>
        <sz val="12"/>
        <rFont val="標楷體"/>
        <family val="4"/>
      </rPr>
      <t>資料取得截止日期</t>
    </r>
    <r>
      <rPr>
        <sz val="12"/>
        <rFont val="Times New Roman"/>
        <family val="1"/>
      </rPr>
      <t>91/06/30)</t>
    </r>
  </si>
  <si>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</si>
  <si>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行動</t>
    </r>
    <r>
      <rPr>
        <sz val="12"/>
        <rFont val="Times New Roman"/>
        <family val="1"/>
      </rPr>
      <t>(</t>
    </r>
    <r>
      <rPr>
        <sz val="12"/>
        <rFont val="標楷體"/>
        <family val="4"/>
      </rPr>
      <t>資料取得截止日期</t>
    </r>
    <r>
      <rPr>
        <sz val="12"/>
        <rFont val="Times New Roman"/>
        <family val="1"/>
      </rPr>
      <t>91/06/30)</t>
    </r>
  </si>
  <si>
    <r>
      <t>國內海纜</t>
    </r>
    <r>
      <rPr>
        <sz val="12"/>
        <rFont val="Times New Roman"/>
        <family val="1"/>
      </rPr>
      <t>(</t>
    </r>
    <r>
      <rPr>
        <sz val="12"/>
        <rFont val="標楷體"/>
        <family val="4"/>
      </rPr>
      <t>資料取得截止日期</t>
    </r>
    <r>
      <rPr>
        <sz val="12"/>
        <rFont val="Times New Roman"/>
        <family val="1"/>
      </rPr>
      <t>91/06/30)</t>
    </r>
  </si>
  <si>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29</t>
    </r>
    <r>
      <rPr>
        <b/>
        <sz val="10"/>
        <rFont val="標楷體"/>
        <family val="4"/>
      </rPr>
      <t>日</t>
    </r>
  </si>
  <si>
    <r>
      <t>寬頻</t>
    </r>
    <r>
      <rPr>
        <sz val="12"/>
        <rFont val="Times New Roman"/>
        <family val="1"/>
      </rPr>
      <t>(PAMS</t>
    </r>
    <r>
      <rPr>
        <sz val="12"/>
        <rFont val="標楷體"/>
        <family val="4"/>
      </rPr>
      <t>資料取得截止日期</t>
    </r>
    <r>
      <rPr>
        <sz val="12"/>
        <rFont val="Times New Roman"/>
        <family val="1"/>
      </rPr>
      <t>91/08/05)</t>
    </r>
  </si>
  <si>
    <t>北區分公司辦理遷裝議價中，雖議價四次，但報價過高。</t>
  </si>
  <si>
    <r>
      <t>傳輸骨幹網路</t>
    </r>
    <r>
      <rPr>
        <sz val="12"/>
        <rFont val="Times New Roman"/>
        <family val="1"/>
      </rPr>
      <t>(</t>
    </r>
    <r>
      <rPr>
        <sz val="12"/>
        <rFont val="標楷體"/>
        <family val="4"/>
      </rPr>
      <t>資料取得截止日期</t>
    </r>
    <r>
      <rPr>
        <sz val="12"/>
        <rFont val="Times New Roman"/>
        <family val="1"/>
      </rPr>
      <t>91/07/29)</t>
    </r>
  </si>
  <si>
    <r>
      <t>網際網路</t>
    </r>
    <r>
      <rPr>
        <sz val="12"/>
        <rFont val="Times New Roman"/>
        <family val="1"/>
      </rPr>
      <t>(</t>
    </r>
    <r>
      <rPr>
        <sz val="12"/>
        <rFont val="標楷體"/>
        <family val="4"/>
      </rPr>
      <t>資料取得截止日期</t>
    </r>
    <r>
      <rPr>
        <sz val="12"/>
        <rFont val="Times New Roman"/>
        <family val="1"/>
      </rPr>
      <t>91/07/29)</t>
    </r>
  </si>
  <si>
    <r>
      <t>光纜</t>
    </r>
    <r>
      <rPr>
        <sz val="12"/>
        <rFont val="Times New Roman"/>
        <family val="1"/>
      </rPr>
      <t>(</t>
    </r>
    <r>
      <rPr>
        <sz val="12"/>
        <rFont val="標楷體"/>
        <family val="4"/>
      </rPr>
      <t>資料取得截止日期</t>
    </r>
    <r>
      <rPr>
        <sz val="12"/>
        <rFont val="Times New Roman"/>
        <family val="1"/>
      </rPr>
      <t>91/07/28)</t>
    </r>
  </si>
  <si>
    <r>
      <t>線路</t>
    </r>
    <r>
      <rPr>
        <sz val="12"/>
        <rFont val="Times New Roman"/>
        <family val="1"/>
      </rPr>
      <t>(</t>
    </r>
    <r>
      <rPr>
        <sz val="12"/>
        <rFont val="標楷體"/>
        <family val="4"/>
      </rPr>
      <t>資料取得截止日期</t>
    </r>
    <r>
      <rPr>
        <sz val="12"/>
        <rFont val="Times New Roman"/>
        <family val="1"/>
      </rPr>
      <t>91/07/28)</t>
    </r>
  </si>
  <si>
    <t>國際(資料取得截止日期91/07/30)</t>
  </si>
  <si>
    <t>中華電信網路容量及使用現況雙週報表</t>
  </si>
  <si>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15</t>
    </r>
    <r>
      <rPr>
        <b/>
        <sz val="10"/>
        <rFont val="標楷體"/>
        <family val="4"/>
      </rPr>
      <t>日</t>
    </r>
  </si>
  <si>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</si>
  <si>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</si>
  <si>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</si>
  <si>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</si>
  <si>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</si>
  <si>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</si>
  <si>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</si>
  <si>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</si>
  <si>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</si>
  <si>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</si>
  <si>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</si>
  <si>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</si>
  <si>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</si>
  <si>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</si>
  <si>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</si>
  <si>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</si>
  <si>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</si>
  <si>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</si>
  <si>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</si>
  <si>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</si>
  <si>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</si>
  <si>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</si>
  <si>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</si>
  <si>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</si>
  <si>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</si>
  <si>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</si>
  <si>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r>
      <t>固網</t>
    </r>
    <r>
      <rPr>
        <sz val="12"/>
        <rFont val="Times New Roman"/>
        <family val="1"/>
      </rPr>
      <t>(</t>
    </r>
    <r>
      <rPr>
        <sz val="12"/>
        <rFont val="標楷體"/>
        <family val="4"/>
      </rPr>
      <t>資料取得截止日期</t>
    </r>
    <r>
      <rPr>
        <sz val="12"/>
        <rFont val="Times New Roman"/>
        <family val="1"/>
      </rPr>
      <t>91/06/30)</t>
    </r>
  </si>
  <si>
    <t>國際交換機門號數</t>
  </si>
  <si>
    <t>門</t>
  </si>
  <si>
    <t>國際</t>
  </si>
  <si>
    <t>-</t>
  </si>
  <si>
    <t>國際(資料取得截止日期91/06/30)</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</si>
  <si>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</si>
  <si>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</si>
  <si>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</si>
  <si>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r>
      <t>PVC</t>
    </r>
    <r>
      <rPr>
        <sz val="12"/>
        <rFont val="標楷體"/>
        <family val="4"/>
      </rPr>
      <t>數</t>
    </r>
  </si>
  <si>
    <r>
      <t>寬頻</t>
    </r>
    <r>
      <rPr>
        <sz val="12"/>
        <rFont val="Times New Roman"/>
        <family val="1"/>
      </rPr>
      <t>(PAMS</t>
    </r>
    <r>
      <rPr>
        <sz val="12"/>
        <rFont val="標楷體"/>
        <family val="4"/>
      </rPr>
      <t>資料取得截止日期</t>
    </r>
    <r>
      <rPr>
        <sz val="12"/>
        <rFont val="Times New Roman"/>
        <family val="1"/>
      </rPr>
      <t>91/07/15)</t>
    </r>
  </si>
  <si>
    <t>長途ATM寬頻網路</t>
  </si>
  <si>
    <t>套</t>
  </si>
  <si>
    <t>--</t>
  </si>
  <si>
    <t>全部完工，北區分公司辦理遷裝議價中。</t>
  </si>
  <si>
    <r>
      <t>長途</t>
    </r>
    <r>
      <rPr>
        <sz val="12"/>
        <rFont val="Times New Roman"/>
        <family val="1"/>
      </rPr>
      <t>10G DWDM SDH</t>
    </r>
    <r>
      <rPr>
        <sz val="12"/>
        <rFont val="標楷體"/>
        <family val="4"/>
      </rPr>
      <t>網路</t>
    </r>
  </si>
  <si>
    <t>部</t>
  </si>
  <si>
    <r>
      <t>高速</t>
    </r>
    <r>
      <rPr>
        <sz val="12"/>
        <rFont val="Times New Roman"/>
        <family val="1"/>
      </rPr>
      <t xml:space="preserve"> SDH</t>
    </r>
  </si>
  <si>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</si>
  <si>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</si>
  <si>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91/07/15)</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</si>
  <si>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</si>
  <si>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</si>
  <si>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</si>
  <si>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</si>
  <si>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91/07/15)</t>
    </r>
  </si>
  <si>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</si>
  <si>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</si>
  <si>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</si>
  <si>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</si>
  <si>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r>
      <t>行動</t>
    </r>
    <r>
      <rPr>
        <sz val="12"/>
        <rFont val="Times New Roman"/>
        <family val="1"/>
      </rPr>
      <t>(</t>
    </r>
    <r>
      <rPr>
        <sz val="12"/>
        <rFont val="標楷體"/>
        <family val="4"/>
      </rPr>
      <t>資料取得截止日期</t>
    </r>
    <r>
      <rPr>
        <sz val="12"/>
        <rFont val="Times New Roman"/>
        <family val="1"/>
      </rPr>
      <t>91/07/15)</t>
    </r>
  </si>
  <si>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</si>
  <si>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</si>
  <si>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</si>
  <si>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</si>
  <si>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91/07/15)</t>
    </r>
  </si>
  <si>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</si>
  <si>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</si>
  <si>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</si>
  <si>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91/07/15)</t>
    </r>
  </si>
  <si>
    <t>國內海纜</t>
  </si>
  <si>
    <t>Mbps</t>
  </si>
  <si>
    <r>
      <t>國內海纜</t>
    </r>
    <r>
      <rPr>
        <sz val="12"/>
        <rFont val="Times New Roman"/>
        <family val="1"/>
      </rPr>
      <t>(</t>
    </r>
    <r>
      <rPr>
        <sz val="12"/>
        <rFont val="標楷體"/>
        <family val="4"/>
      </rPr>
      <t>資料取得截止日期</t>
    </r>
    <r>
      <rPr>
        <sz val="12"/>
        <rFont val="Times New Roman"/>
        <family val="1"/>
      </rPr>
      <t>91/06/30)</t>
    </r>
  </si>
  <si>
    <t>國際海纜</t>
  </si>
  <si>
    <r>
      <t>國際海纜</t>
    </r>
    <r>
      <rPr>
        <sz val="12"/>
        <rFont val="Times New Roman"/>
        <family val="1"/>
      </rPr>
      <t>(</t>
    </r>
    <r>
      <rPr>
        <sz val="12"/>
        <rFont val="標楷體"/>
        <family val="4"/>
      </rPr>
      <t>資料取得截止日期</t>
    </r>
    <r>
      <rPr>
        <sz val="12"/>
        <rFont val="Times New Roman"/>
        <family val="1"/>
      </rPr>
      <t>91/06/30)</t>
    </r>
  </si>
  <si>
    <t>國際分公司九十一年度國際交換機門號設備暨使用率統計表</t>
  </si>
  <si>
    <t>月份</t>
  </si>
  <si>
    <t>一月</t>
  </si>
  <si>
    <t>二月</t>
  </si>
  <si>
    <t>三月</t>
  </si>
  <si>
    <t>四月</t>
  </si>
  <si>
    <t>五月</t>
  </si>
  <si>
    <t>六月</t>
  </si>
  <si>
    <t>七月</t>
  </si>
  <si>
    <t>八月</t>
  </si>
  <si>
    <t>九月</t>
  </si>
  <si>
    <t>十月</t>
  </si>
  <si>
    <t>十一月</t>
  </si>
  <si>
    <t>十二月</t>
  </si>
  <si>
    <t>建設門號數</t>
  </si>
  <si>
    <t>現有設備數</t>
  </si>
  <si>
    <t>開放門號數</t>
  </si>
  <si>
    <t>門號使用率</t>
  </si>
  <si>
    <r>
      <t>國際分公司九十一年度</t>
    </r>
    <r>
      <rPr>
        <b/>
        <sz val="14"/>
        <rFont val="Times New Roman"/>
        <family val="1"/>
      </rPr>
      <t>IN</t>
    </r>
    <r>
      <rPr>
        <b/>
        <sz val="14"/>
        <rFont val="標楷體"/>
        <family val="4"/>
      </rPr>
      <t>交換機門號設備暨使用率統計表</t>
    </r>
  </si>
  <si>
    <t>月份</t>
  </si>
  <si>
    <t>一月</t>
  </si>
  <si>
    <t>二月</t>
  </si>
  <si>
    <t>三月</t>
  </si>
  <si>
    <t>四月</t>
  </si>
  <si>
    <t>五月</t>
  </si>
  <si>
    <t>六月</t>
  </si>
  <si>
    <t>七月</t>
  </si>
  <si>
    <t>八月</t>
  </si>
  <si>
    <t>九月</t>
  </si>
  <si>
    <t>十月</t>
  </si>
  <si>
    <t>十一月</t>
  </si>
  <si>
    <t>十二月</t>
  </si>
  <si>
    <t>建設門號數</t>
  </si>
  <si>
    <t>現有設備數</t>
  </si>
  <si>
    <t>開放門號數</t>
  </si>
  <si>
    <t>門號使用率</t>
  </si>
  <si>
    <t>中華電信網路容量及使用現況雙週報表</t>
  </si>
  <si>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</si>
  <si>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</si>
  <si>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</si>
  <si>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</si>
  <si>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</si>
  <si>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</si>
  <si>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</si>
  <si>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</si>
  <si>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</si>
  <si>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</si>
  <si>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</si>
  <si>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</si>
  <si>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</si>
  <si>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</si>
  <si>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</si>
  <si>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</si>
  <si>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</si>
  <si>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</si>
  <si>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</si>
  <si>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</si>
  <si>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</si>
  <si>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</si>
  <si>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</si>
  <si>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</si>
  <si>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</si>
  <si>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國際交換機門號數</t>
  </si>
  <si>
    <t>門</t>
  </si>
  <si>
    <t>國際</t>
  </si>
  <si>
    <t>-</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</si>
  <si>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</si>
  <si>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</si>
  <si>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</si>
  <si>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</si>
  <si>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t>長途ATM寬頻網路</t>
  </si>
  <si>
    <t>--</t>
  </si>
  <si>
    <t>北區分公司辦理遷裝議價中，雖議價四次，但報價過高。</t>
  </si>
  <si>
    <r>
      <t>長途</t>
    </r>
    <r>
      <rPr>
        <sz val="12"/>
        <rFont val="Times New Roman"/>
        <family val="1"/>
      </rPr>
      <t>10G DWDM SDH</t>
    </r>
    <r>
      <rPr>
        <sz val="12"/>
        <rFont val="標楷體"/>
        <family val="4"/>
      </rPr>
      <t>網路</t>
    </r>
  </si>
  <si>
    <t>部</t>
  </si>
  <si>
    <r>
      <t>高速</t>
    </r>
    <r>
      <rPr>
        <sz val="12"/>
        <rFont val="Times New Roman"/>
        <family val="1"/>
      </rPr>
      <t xml:space="preserve"> SDH</t>
    </r>
  </si>
  <si>
    <r>
      <t>長途同步數位階層</t>
    </r>
    <r>
      <rPr>
        <sz val="12"/>
        <rFont val="Times New Roman"/>
        <family val="1"/>
      </rPr>
      <t>SDH</t>
    </r>
    <r>
      <rPr>
        <sz val="12"/>
        <rFont val="標楷體"/>
        <family val="4"/>
      </rPr>
      <t>網路</t>
    </r>
  </si>
  <si>
    <t>部</t>
  </si>
  <si>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</si>
  <si>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</si>
  <si>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</si>
  <si>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</si>
  <si>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</si>
  <si>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</si>
  <si>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</si>
  <si>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</si>
  <si>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</si>
  <si>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</si>
  <si>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</si>
  <si>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</si>
  <si>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91/07/28)</t>
    </r>
  </si>
  <si>
    <t>用戶迴路光纜</t>
  </si>
  <si>
    <t>市話線路</t>
  </si>
  <si>
    <t>對</t>
  </si>
  <si>
    <t>國內海纜</t>
  </si>
  <si>
    <t>Mbps</t>
  </si>
  <si>
    <t>國際海纜</t>
  </si>
  <si>
    <r>
      <t>填表日期：</t>
    </r>
    <r>
      <rPr>
        <b/>
        <sz val="10"/>
        <rFont val="Times New Roman"/>
        <family val="1"/>
      </rPr>
      <t xml:space="preserve">91 </t>
    </r>
    <r>
      <rPr>
        <b/>
        <sz val="10"/>
        <rFont val="標楷體"/>
        <family val="4"/>
      </rPr>
      <t>年</t>
    </r>
    <r>
      <rPr>
        <b/>
        <sz val="10"/>
        <rFont val="Times New Roman"/>
        <family val="1"/>
      </rPr>
      <t xml:space="preserve"> 08 </t>
    </r>
    <r>
      <rPr>
        <b/>
        <sz val="10"/>
        <rFont val="標楷體"/>
        <family val="4"/>
      </rPr>
      <t>月</t>
    </r>
    <r>
      <rPr>
        <b/>
        <sz val="10"/>
        <rFont val="Times New Roman"/>
        <family val="1"/>
      </rPr>
      <t>12</t>
    </r>
    <r>
      <rPr>
        <b/>
        <sz val="10"/>
        <rFont val="標楷體"/>
        <family val="4"/>
      </rPr>
      <t>日</t>
    </r>
  </si>
  <si>
    <r>
      <t>寬頻</t>
    </r>
    <r>
      <rPr>
        <sz val="12"/>
        <rFont val="Times New Roman"/>
        <family val="1"/>
      </rPr>
      <t>(PAMS</t>
    </r>
    <r>
      <rPr>
        <sz val="12"/>
        <rFont val="標楷體"/>
        <family val="4"/>
      </rPr>
      <t>資料取得截止日期</t>
    </r>
    <r>
      <rPr>
        <sz val="12"/>
        <rFont val="Times New Roman"/>
        <family val="1"/>
      </rPr>
      <t>91/08/12)</t>
    </r>
  </si>
  <si>
    <r>
      <t>固網</t>
    </r>
    <r>
      <rPr>
        <sz val="12"/>
        <rFont val="Times New Roman"/>
        <family val="1"/>
      </rPr>
      <t>(</t>
    </r>
    <r>
      <rPr>
        <sz val="12"/>
        <rFont val="標楷體"/>
        <family val="4"/>
      </rPr>
      <t>資料取得截止日期</t>
    </r>
    <r>
      <rPr>
        <sz val="12"/>
        <rFont val="Times New Roman"/>
        <family val="1"/>
      </rPr>
      <t>91/07/31)</t>
    </r>
  </si>
  <si>
    <r>
      <t>傳輸骨幹網路</t>
    </r>
    <r>
      <rPr>
        <sz val="12"/>
        <rFont val="Times New Roman"/>
        <family val="1"/>
      </rPr>
      <t>(</t>
    </r>
    <r>
      <rPr>
        <sz val="12"/>
        <rFont val="標楷體"/>
        <family val="4"/>
      </rPr>
      <t>資料取得截止日期</t>
    </r>
    <r>
      <rPr>
        <sz val="12"/>
        <rFont val="Times New Roman"/>
        <family val="1"/>
      </rPr>
      <t>91/08/12)</t>
    </r>
  </si>
  <si>
    <r>
      <t>網際網路</t>
    </r>
    <r>
      <rPr>
        <sz val="12"/>
        <rFont val="Times New Roman"/>
        <family val="1"/>
      </rPr>
      <t>(</t>
    </r>
    <r>
      <rPr>
        <sz val="12"/>
        <rFont val="標楷體"/>
        <family val="4"/>
      </rPr>
      <t>資料取得截止日期</t>
    </r>
    <r>
      <rPr>
        <sz val="12"/>
        <rFont val="Times New Roman"/>
        <family val="1"/>
      </rPr>
      <t>91/08/12)</t>
    </r>
  </si>
  <si>
    <t>國際(資料取得截止日期91/07/31)</t>
  </si>
  <si>
    <r>
      <t>行動</t>
    </r>
    <r>
      <rPr>
        <sz val="12"/>
        <rFont val="Times New Roman"/>
        <family val="1"/>
      </rPr>
      <t>(</t>
    </r>
    <r>
      <rPr>
        <sz val="12"/>
        <rFont val="標楷體"/>
        <family val="4"/>
      </rPr>
      <t>資料取得截止日期</t>
    </r>
    <r>
      <rPr>
        <sz val="12"/>
        <rFont val="Times New Roman"/>
        <family val="1"/>
      </rPr>
      <t>91/08/12)</t>
    </r>
  </si>
  <si>
    <r>
      <t>國際海纜</t>
    </r>
    <r>
      <rPr>
        <sz val="12"/>
        <rFont val="Times New Roman"/>
        <family val="1"/>
      </rPr>
      <t>(</t>
    </r>
    <r>
      <rPr>
        <sz val="12"/>
        <rFont val="標楷體"/>
        <family val="4"/>
      </rPr>
      <t>資料取得截止日期</t>
    </r>
    <r>
      <rPr>
        <sz val="12"/>
        <rFont val="Times New Roman"/>
        <family val="1"/>
      </rPr>
      <t>91/08/05)</t>
    </r>
  </si>
  <si>
    <r>
      <t>線路</t>
    </r>
    <r>
      <rPr>
        <sz val="12"/>
        <rFont val="Times New Roman"/>
        <family val="1"/>
      </rPr>
      <t>(</t>
    </r>
    <r>
      <rPr>
        <sz val="12"/>
        <rFont val="標楷體"/>
        <family val="4"/>
      </rPr>
      <t>資料取得截止日期</t>
    </r>
    <r>
      <rPr>
        <sz val="12"/>
        <rFont val="Times New Roman"/>
        <family val="1"/>
      </rPr>
      <t>91/07/28)</t>
    </r>
  </si>
  <si>
    <r>
      <t>國內海纜</t>
    </r>
    <r>
      <rPr>
        <sz val="12"/>
        <rFont val="Times New Roman"/>
        <family val="1"/>
      </rPr>
      <t>(</t>
    </r>
    <r>
      <rPr>
        <sz val="12"/>
        <rFont val="標楷體"/>
        <family val="4"/>
      </rPr>
      <t>資料取得截止日期</t>
    </r>
    <r>
      <rPr>
        <sz val="12"/>
        <rFont val="Times New Roman"/>
        <family val="1"/>
      </rPr>
      <t>91/08/13)</t>
    </r>
  </si>
  <si>
    <r>
      <t>910813</t>
    </r>
    <r>
      <rPr>
        <sz val="12"/>
        <rFont val="新細明體"/>
        <family val="0"/>
      </rPr>
      <t>劉金鳳股長電話通知本週使用量為</t>
    </r>
    <r>
      <rPr>
        <sz val="12"/>
        <rFont val="Times New Roman"/>
        <family val="1"/>
      </rPr>
      <t>3610</t>
    </r>
  </si>
  <si>
    <r>
      <t>填表日期：</t>
    </r>
    <r>
      <rPr>
        <b/>
        <sz val="10"/>
        <rFont val="Times New Roman"/>
        <family val="1"/>
      </rPr>
      <t xml:space="preserve">91 </t>
    </r>
    <r>
      <rPr>
        <b/>
        <sz val="10"/>
        <rFont val="標楷體"/>
        <family val="4"/>
      </rPr>
      <t>年</t>
    </r>
    <r>
      <rPr>
        <b/>
        <sz val="10"/>
        <rFont val="Times New Roman"/>
        <family val="1"/>
      </rPr>
      <t xml:space="preserve"> 08 </t>
    </r>
    <r>
      <rPr>
        <b/>
        <sz val="10"/>
        <rFont val="標楷體"/>
        <family val="4"/>
      </rPr>
      <t>月</t>
    </r>
    <r>
      <rPr>
        <b/>
        <sz val="10"/>
        <rFont val="Times New Roman"/>
        <family val="1"/>
      </rPr>
      <t>26</t>
    </r>
    <r>
      <rPr>
        <b/>
        <sz val="10"/>
        <rFont val="標楷體"/>
        <family val="4"/>
      </rPr>
      <t>日</t>
    </r>
  </si>
  <si>
    <t>國際(資料取得截止日期91/07/20)</t>
  </si>
  <si>
    <t>區域ATM寬頻接取網路</t>
  </si>
  <si>
    <t>套</t>
  </si>
  <si>
    <t>北分</t>
  </si>
  <si>
    <t>-</t>
  </si>
  <si>
    <r>
      <t>寬頻</t>
    </r>
    <r>
      <rPr>
        <sz val="12"/>
        <rFont val="Times New Roman"/>
        <family val="1"/>
      </rPr>
      <t>(PAMS</t>
    </r>
    <r>
      <rPr>
        <sz val="12"/>
        <rFont val="標楷體"/>
        <family val="4"/>
      </rPr>
      <t>資料取得截止日期</t>
    </r>
    <r>
      <rPr>
        <sz val="12"/>
        <rFont val="Times New Roman"/>
        <family val="1"/>
      </rPr>
      <t>91/08/26)</t>
    </r>
  </si>
  <si>
    <t>中分</t>
  </si>
  <si>
    <t>南分</t>
  </si>
  <si>
    <t>長途ATM寬頻網路</t>
  </si>
  <si>
    <t>--</t>
  </si>
  <si>
    <r>
      <t>長途</t>
    </r>
    <r>
      <rPr>
        <sz val="12"/>
        <rFont val="Times New Roman"/>
        <family val="1"/>
      </rPr>
      <t>10G DWDM SDH</t>
    </r>
    <r>
      <rPr>
        <sz val="12"/>
        <rFont val="標楷體"/>
        <family val="4"/>
      </rPr>
      <t>網路</t>
    </r>
  </si>
  <si>
    <t>部</t>
  </si>
  <si>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</si>
  <si>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</si>
  <si>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91/08/26)</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</si>
  <si>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</si>
  <si>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</si>
  <si>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</si>
  <si>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</si>
  <si>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91/09/02)</t>
    </r>
  </si>
  <si>
    <t>須考慮可用數</t>
  </si>
  <si>
    <r>
      <t>HiNet</t>
    </r>
    <r>
      <rPr>
        <sz val="12"/>
        <rFont val="標楷體"/>
        <family val="4"/>
      </rPr>
      <t>寬頻接取埠</t>
    </r>
  </si>
  <si>
    <t>埠</t>
  </si>
  <si>
    <r>
      <t>23444600</t>
    </r>
    <r>
      <rPr>
        <sz val="12"/>
        <rFont val="新細明體"/>
        <family val="0"/>
      </rPr>
      <t>康崇原科長</t>
    </r>
    <r>
      <rPr>
        <sz val="12"/>
        <rFont val="Times New Roman"/>
        <family val="1"/>
      </rPr>
      <t>;23442307</t>
    </r>
    <r>
      <rPr>
        <sz val="12"/>
        <rFont val="新細明體"/>
        <family val="0"/>
      </rPr>
      <t>徐明山股長</t>
    </r>
  </si>
  <si>
    <t>行動電話交換機</t>
  </si>
  <si>
    <t>門</t>
  </si>
  <si>
    <r>
      <t>行動</t>
    </r>
    <r>
      <rPr>
        <sz val="12"/>
        <rFont val="Times New Roman"/>
        <family val="1"/>
      </rPr>
      <t>(</t>
    </r>
    <r>
      <rPr>
        <sz val="12"/>
        <rFont val="標楷體"/>
        <family val="4"/>
      </rPr>
      <t>資料取得截止日期</t>
    </r>
    <r>
      <rPr>
        <sz val="12"/>
        <rFont val="Times New Roman"/>
        <family val="1"/>
      </rPr>
      <t>91/08/26)</t>
    </r>
  </si>
  <si>
    <t>行動電話基地臺</t>
  </si>
  <si>
    <t>座</t>
  </si>
  <si>
    <t>局間中繼光纜</t>
  </si>
  <si>
    <t>心公里</t>
  </si>
  <si>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</si>
  <si>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</si>
  <si>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</si>
  <si>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91/08/13)</t>
    </r>
  </si>
  <si>
    <t>國內海纜</t>
  </si>
  <si>
    <t>Mbps</t>
  </si>
  <si>
    <t>長通</t>
  </si>
  <si>
    <r>
      <t>國內海纜</t>
    </r>
    <r>
      <rPr>
        <sz val="12"/>
        <rFont val="Times New Roman"/>
        <family val="1"/>
      </rPr>
      <t>(</t>
    </r>
    <r>
      <rPr>
        <sz val="12"/>
        <rFont val="標楷體"/>
        <family val="4"/>
      </rPr>
      <t>資料取得截止日期</t>
    </r>
    <r>
      <rPr>
        <sz val="12"/>
        <rFont val="Times New Roman"/>
        <family val="1"/>
      </rPr>
      <t>91/08/13)</t>
    </r>
  </si>
  <si>
    <r>
      <t>910813</t>
    </r>
    <r>
      <rPr>
        <sz val="12"/>
        <rFont val="新細明體"/>
        <family val="0"/>
      </rPr>
      <t>劉金鳳股長電話通知本週使用量為</t>
    </r>
    <r>
      <rPr>
        <sz val="12"/>
        <rFont val="Times New Roman"/>
        <family val="1"/>
      </rPr>
      <t>3610</t>
    </r>
  </si>
  <si>
    <t>國際海纜</t>
  </si>
  <si>
    <r>
      <t>光纜</t>
    </r>
    <r>
      <rPr>
        <sz val="12"/>
        <rFont val="Times New Roman"/>
        <family val="1"/>
      </rPr>
      <t>(</t>
    </r>
    <r>
      <rPr>
        <sz val="12"/>
        <rFont val="標楷體"/>
        <family val="4"/>
      </rPr>
      <t>資料取得截止日期</t>
    </r>
    <r>
      <rPr>
        <sz val="12"/>
        <rFont val="Times New Roman"/>
        <family val="1"/>
      </rPr>
      <t>91/08/28)</t>
    </r>
  </si>
  <si>
    <r>
      <t>國際海纜</t>
    </r>
    <r>
      <rPr>
        <sz val="12"/>
        <rFont val="Times New Roman"/>
        <family val="1"/>
      </rPr>
      <t>(</t>
    </r>
    <r>
      <rPr>
        <sz val="12"/>
        <rFont val="標楷體"/>
        <family val="4"/>
      </rPr>
      <t>資料取得截止日期</t>
    </r>
    <r>
      <rPr>
        <sz val="12"/>
        <rFont val="Times New Roman"/>
        <family val="1"/>
      </rPr>
      <t>91/08/13)</t>
    </r>
  </si>
  <si>
    <r>
      <t xml:space="preserve"> DWDM</t>
    </r>
    <r>
      <rPr>
        <sz val="12"/>
        <rFont val="標楷體"/>
        <family val="4"/>
      </rPr>
      <t>已於</t>
    </r>
    <r>
      <rPr>
        <sz val="12"/>
        <rFont val="Times New Roman"/>
        <family val="1"/>
      </rPr>
      <t>91/8/19</t>
    </r>
    <r>
      <rPr>
        <sz val="12"/>
        <rFont val="標楷體"/>
        <family val="4"/>
      </rPr>
      <t>決標</t>
    </r>
    <r>
      <rPr>
        <sz val="12"/>
        <rFont val="Times New Roman"/>
        <family val="1"/>
      </rPr>
      <t>,</t>
    </r>
    <r>
      <rPr>
        <sz val="12"/>
        <rFont val="標楷體"/>
        <family val="4"/>
      </rPr>
      <t>預計</t>
    </r>
    <r>
      <rPr>
        <sz val="12"/>
        <rFont val="Times New Roman"/>
        <family val="1"/>
      </rPr>
      <t>92/2</t>
    </r>
    <r>
      <rPr>
        <sz val="12"/>
        <rFont val="標楷體"/>
        <family val="4"/>
      </rPr>
      <t>完工</t>
    </r>
  </si>
  <si>
    <r>
      <t>北區分公司辦理遷裝，</t>
    </r>
    <r>
      <rPr>
        <sz val="12"/>
        <rFont val="Times New Roman"/>
        <family val="1"/>
      </rPr>
      <t>8/20</t>
    </r>
    <r>
      <rPr>
        <sz val="12"/>
        <rFont val="標楷體"/>
        <family val="4"/>
      </rPr>
      <t>第五次議價，以</t>
    </r>
    <r>
      <rPr>
        <sz val="12"/>
        <rFont val="Times New Roman"/>
        <family val="1"/>
      </rPr>
      <t>1699</t>
    </r>
    <r>
      <rPr>
        <sz val="12"/>
        <rFont val="標楷體"/>
        <family val="4"/>
      </rPr>
      <t>萬決標</t>
    </r>
    <r>
      <rPr>
        <sz val="12"/>
        <rFont val="標楷體"/>
        <family val="4"/>
      </rPr>
      <t>。</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</si>
</sst>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Red]\-#,##0\ "/>
    <numFmt numFmtId="177" formatCode="#,##0.00_ ;[Red]\-#,##0.00\ "/>
    <numFmt numFmtId="178" formatCode="m&quot;月&quot;d&quot;日&quot;"/>
    <numFmt numFmtId="179" formatCode="#,##0_);[Red]\(#,##0\)"/>
    <numFmt numFmtId="180" formatCode="0.00_ "/>
    <numFmt numFmtId="181" formatCode="m/d"/>
    <numFmt numFmtId="182" formatCode="#,##0_ "/>
    <numFmt numFmtId="183" formatCode="[$-404]e&quot;年&quot;m&quot;月&quot;"/>
    <numFmt numFmtId="184" formatCode="0.00_);[Red]\(0.00\)"/>
    <numFmt numFmtId="185" formatCode="&quot;Yes&quot;;&quot;Yes&quot;;&quot;No&quot;"/>
    <numFmt numFmtId="186" formatCode="&quot;True&quot;;&quot;True&quot;;&quot;False&quot;"/>
    <numFmt numFmtId="187" formatCode="&quot;On&quot;;&quot;On&quot;;&quot;Off&quot;"/>
    <numFmt numFmtId="188" formatCode="#,##0.00_);[Red]\(#,##0.00\)"/>
    <numFmt numFmtId="189" formatCode="0.0%"/>
    <numFmt numFmtId="190" formatCode="0.0_ "/>
    <numFmt numFmtId="191" formatCode="0.000%"/>
    <numFmt numFmtId="192" formatCode="0.0000%"/>
  </numFmts>
  <fonts count="19">
    <font>
      <sz val="12"/>
      <name val="新細明體"/>
      <family val="0"/>
    </font>
    <font>
      <sz val="9"/>
      <name val="新細明體"/>
      <family val="1"/>
    </font>
    <font>
      <sz val="12"/>
      <name val="Times New Roman"/>
      <family val="1"/>
    </font>
    <font>
      <sz val="12"/>
      <name val="標楷體"/>
      <family val="4"/>
    </font>
    <font>
      <sz val="10"/>
      <name val="Arial"/>
      <family val="2"/>
    </font>
    <font>
      <b/>
      <sz val="14"/>
      <name val="標楷體"/>
      <family val="4"/>
    </font>
    <font>
      <sz val="10"/>
      <name val="標楷體"/>
      <family val="4"/>
    </font>
    <font>
      <b/>
      <sz val="14"/>
      <name val="Times New Roman"/>
      <family val="1"/>
    </font>
    <font>
      <b/>
      <sz val="18"/>
      <name val="標楷體"/>
      <family val="4"/>
    </font>
    <font>
      <sz val="6"/>
      <name val="Arial"/>
      <family val="2"/>
    </font>
    <font>
      <sz val="8"/>
      <name val="Arial"/>
      <family val="2"/>
    </font>
    <font>
      <sz val="9"/>
      <name val="細明體"/>
      <family val="3"/>
    </font>
    <font>
      <b/>
      <sz val="10"/>
      <name val="Times New Roman"/>
      <family val="1"/>
    </font>
    <font>
      <b/>
      <sz val="10"/>
      <name val="標楷體"/>
      <family val="4"/>
    </font>
    <font>
      <sz val="8"/>
      <name val="標楷體"/>
      <family val="4"/>
    </font>
    <font>
      <sz val="10"/>
      <name val="Times New Roman"/>
      <family val="1"/>
    </font>
    <font>
      <sz val="10"/>
      <name val="新細明體"/>
      <family val="1"/>
    </font>
    <font>
      <sz val="11"/>
      <name val="新細明體"/>
      <family val="1"/>
    </font>
    <font>
      <sz val="11"/>
      <name val="Times New Roman"/>
      <family val="1"/>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23">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4">
    <xf numFmtId="0" fontId="0" fillId="0" borderId="0" xfId="0" applyAlignment="1">
      <alignment/>
    </xf>
    <xf numFmtId="176" fontId="0" fillId="0" borderId="1" xfId="0" applyNumberFormat="1" applyBorder="1" applyAlignment="1">
      <alignment/>
    </xf>
    <xf numFmtId="176" fontId="0" fillId="0" borderId="2" xfId="0" applyNumberFormat="1" applyBorder="1" applyAlignment="1">
      <alignment/>
    </xf>
    <xf numFmtId="10" fontId="0" fillId="0" borderId="3" xfId="0" applyNumberFormat="1" applyBorder="1" applyAlignment="1">
      <alignment/>
    </xf>
    <xf numFmtId="0" fontId="5" fillId="0" borderId="0" xfId="0" applyFont="1" applyAlignment="1">
      <alignment/>
    </xf>
    <xf numFmtId="0" fontId="3" fillId="0" borderId="4" xfId="0" applyFont="1" applyBorder="1" applyAlignment="1">
      <alignment/>
    </xf>
    <xf numFmtId="0" fontId="3" fillId="0" borderId="5" xfId="0" applyFont="1" applyBorder="1" applyAlignment="1">
      <alignment/>
    </xf>
    <xf numFmtId="176" fontId="0" fillId="0" borderId="1" xfId="0" applyNumberForma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10" fontId="0" fillId="0" borderId="1" xfId="0" applyNumberFormat="1" applyBorder="1" applyAlignment="1">
      <alignment/>
    </xf>
    <xf numFmtId="10" fontId="0" fillId="0" borderId="2" xfId="0" applyNumberFormat="1" applyBorder="1" applyAlignment="1">
      <alignment/>
    </xf>
    <xf numFmtId="10" fontId="0" fillId="0" borderId="9" xfId="0" applyNumberFormat="1" applyBorder="1" applyAlignment="1">
      <alignment/>
    </xf>
    <xf numFmtId="0" fontId="3" fillId="0" borderId="10" xfId="0" applyFont="1" applyBorder="1" applyAlignment="1">
      <alignment horizontal="center"/>
    </xf>
    <xf numFmtId="10" fontId="2" fillId="0" borderId="11" xfId="0" applyNumberFormat="1" applyFont="1" applyBorder="1" applyAlignment="1">
      <alignment/>
    </xf>
    <xf numFmtId="10" fontId="2" fillId="0" borderId="12" xfId="0" applyNumberFormat="1" applyFont="1" applyBorder="1" applyAlignment="1">
      <alignment/>
    </xf>
    <xf numFmtId="178" fontId="3" fillId="0" borderId="10" xfId="0" applyNumberFormat="1" applyFont="1" applyBorder="1" applyAlignment="1">
      <alignment horizontal="center"/>
    </xf>
    <xf numFmtId="178" fontId="3" fillId="0" borderId="7" xfId="0" applyNumberFormat="1" applyFont="1" applyBorder="1" applyAlignment="1">
      <alignment horizontal="center"/>
    </xf>
    <xf numFmtId="0" fontId="0" fillId="0" borderId="0" xfId="0" applyFont="1" applyAlignment="1">
      <alignment/>
    </xf>
    <xf numFmtId="176" fontId="0" fillId="0" borderId="1" xfId="0" applyNumberFormat="1" applyFont="1" applyBorder="1" applyAlignment="1">
      <alignment/>
    </xf>
    <xf numFmtId="178" fontId="3" fillId="0" borderId="8" xfId="0" applyNumberFormat="1" applyFont="1" applyBorder="1" applyAlignment="1">
      <alignment horizontal="center"/>
    </xf>
    <xf numFmtId="10" fontId="0" fillId="0" borderId="1" xfId="0" applyNumberFormat="1" applyFont="1" applyBorder="1" applyAlignment="1">
      <alignment/>
    </xf>
    <xf numFmtId="10" fontId="0" fillId="0" borderId="3" xfId="0" applyNumberFormat="1" applyFont="1" applyBorder="1" applyAlignment="1">
      <alignment/>
    </xf>
    <xf numFmtId="0" fontId="0" fillId="0" borderId="0" xfId="0" applyFont="1" applyAlignment="1">
      <alignment/>
    </xf>
    <xf numFmtId="176" fontId="0" fillId="0" borderId="1" xfId="0" applyNumberFormat="1" applyFont="1" applyBorder="1" applyAlignment="1">
      <alignment/>
    </xf>
    <xf numFmtId="176" fontId="0" fillId="0" borderId="2" xfId="0" applyNumberFormat="1" applyFont="1" applyBorder="1" applyAlignment="1">
      <alignment/>
    </xf>
    <xf numFmtId="10" fontId="0" fillId="0" borderId="1" xfId="0" applyNumberFormat="1" applyFont="1" applyBorder="1" applyAlignment="1">
      <alignment/>
    </xf>
    <xf numFmtId="10" fontId="0" fillId="0" borderId="2" xfId="0" applyNumberFormat="1" applyFont="1" applyBorder="1" applyAlignment="1">
      <alignment/>
    </xf>
    <xf numFmtId="10" fontId="0" fillId="0" borderId="3" xfId="0" applyNumberFormat="1" applyFont="1" applyBorder="1" applyAlignment="1">
      <alignment/>
    </xf>
    <xf numFmtId="10" fontId="0" fillId="0" borderId="9" xfId="0" applyNumberFormat="1" applyFont="1" applyBorder="1" applyAlignment="1">
      <alignment/>
    </xf>
    <xf numFmtId="179" fontId="2" fillId="0" borderId="1" xfId="0" applyNumberFormat="1" applyFont="1" applyFill="1" applyBorder="1" applyAlignment="1">
      <alignment horizontal="right"/>
    </xf>
    <xf numFmtId="179" fontId="2" fillId="2" borderId="1" xfId="0" applyNumberFormat="1" applyFont="1" applyFill="1" applyBorder="1" applyAlignment="1">
      <alignment horizontal="right"/>
    </xf>
    <xf numFmtId="179" fontId="2" fillId="0" borderId="1" xfId="0" applyNumberFormat="1" applyFont="1" applyBorder="1" applyAlignment="1">
      <alignment horizontal="right"/>
    </xf>
    <xf numFmtId="179" fontId="2" fillId="3" borderId="1" xfId="0" applyNumberFormat="1" applyFont="1" applyFill="1" applyBorder="1" applyAlignment="1">
      <alignment horizontal="right"/>
    </xf>
    <xf numFmtId="3" fontId="2" fillId="3" borderId="1"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1" xfId="0" applyNumberFormat="1" applyFont="1" applyBorder="1" applyAlignment="1">
      <alignment horizontal="right"/>
    </xf>
    <xf numFmtId="0" fontId="2" fillId="0" borderId="4" xfId="0" applyFont="1" applyBorder="1" applyAlignment="1">
      <alignment/>
    </xf>
    <xf numFmtId="0" fontId="2" fillId="0" borderId="5" xfId="0" applyFont="1" applyBorder="1" applyAlignment="1">
      <alignment/>
    </xf>
    <xf numFmtId="10" fontId="2" fillId="0" borderId="13" xfId="0" applyNumberFormat="1" applyFont="1" applyBorder="1" applyAlignment="1">
      <alignment/>
    </xf>
    <xf numFmtId="0" fontId="8" fillId="0" borderId="0" xfId="0" applyFont="1" applyBorder="1" applyAlignment="1">
      <alignment horizontal="center" vertical="center"/>
    </xf>
    <xf numFmtId="0" fontId="13" fillId="0" borderId="0" xfId="0" applyFont="1" applyBorder="1" applyAlignment="1">
      <alignment horizontal="left" vertical="center"/>
    </xf>
    <xf numFmtId="0" fontId="0" fillId="0" borderId="6" xfId="0" applyFont="1" applyBorder="1" applyAlignment="1">
      <alignment horizontal="left"/>
    </xf>
    <xf numFmtId="0" fontId="3" fillId="0" borderId="7" xfId="0" applyFont="1" applyBorder="1" applyAlignment="1">
      <alignment horizontal="left" vertical="center"/>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xf>
    <xf numFmtId="0" fontId="2" fillId="0" borderId="11" xfId="0" applyFont="1" applyBorder="1" applyAlignment="1">
      <alignment horizontal="left"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10" fontId="2" fillId="3" borderId="1" xfId="0" applyNumberFormat="1" applyFont="1" applyFill="1" applyBorder="1" applyAlignment="1">
      <alignment horizontal="center"/>
    </xf>
    <xf numFmtId="10" fontId="2" fillId="3" borderId="1" xfId="0" applyNumberFormat="1" applyFont="1" applyFill="1" applyBorder="1" applyAlignment="1">
      <alignment horizontal="right"/>
    </xf>
    <xf numFmtId="179" fontId="2" fillId="3" borderId="4" xfId="0" applyNumberFormat="1" applyFont="1" applyFill="1" applyBorder="1" applyAlignment="1">
      <alignment horizontal="left"/>
    </xf>
    <xf numFmtId="10" fontId="2" fillId="0" borderId="1" xfId="0" applyNumberFormat="1" applyFont="1" applyFill="1" applyBorder="1" applyAlignment="1">
      <alignment horizontal="center"/>
    </xf>
    <xf numFmtId="10" fontId="2" fillId="0" borderId="1" xfId="0" applyNumberFormat="1" applyFont="1" applyBorder="1" applyAlignment="1">
      <alignment horizontal="right"/>
    </xf>
    <xf numFmtId="182" fontId="2" fillId="0" borderId="14" xfId="0" applyNumberFormat="1" applyFont="1" applyFill="1" applyBorder="1" applyAlignment="1">
      <alignment horizontal="left" vertical="center" wrapText="1"/>
    </xf>
    <xf numFmtId="179" fontId="2" fillId="0" borderId="4" xfId="0" applyNumberFormat="1" applyFont="1" applyBorder="1" applyAlignment="1">
      <alignment horizontal="left"/>
    </xf>
    <xf numFmtId="0" fontId="3" fillId="4" borderId="1" xfId="0" applyFont="1" applyFill="1" applyBorder="1" applyAlignment="1">
      <alignment horizontal="left" vertical="center"/>
    </xf>
    <xf numFmtId="0" fontId="3" fillId="4" borderId="1" xfId="0" applyFont="1" applyFill="1" applyBorder="1" applyAlignment="1">
      <alignment horizontal="center" vertical="center"/>
    </xf>
    <xf numFmtId="179" fontId="2" fillId="4" borderId="1" xfId="0" applyNumberFormat="1" applyFont="1" applyFill="1" applyBorder="1" applyAlignment="1">
      <alignment horizontal="right"/>
    </xf>
    <xf numFmtId="10" fontId="2" fillId="4" borderId="1" xfId="0" applyNumberFormat="1" applyFont="1" applyFill="1" applyBorder="1" applyAlignment="1">
      <alignment horizontal="center"/>
    </xf>
    <xf numFmtId="10" fontId="2" fillId="4" borderId="1" xfId="0" applyNumberFormat="1" applyFont="1" applyFill="1" applyBorder="1" applyAlignment="1">
      <alignment horizontal="right"/>
    </xf>
    <xf numFmtId="0" fontId="3" fillId="0" borderId="2" xfId="0" applyFont="1" applyFill="1" applyBorder="1" applyAlignment="1">
      <alignment horizontal="left"/>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79" fontId="2" fillId="0" borderId="1" xfId="0" applyNumberFormat="1" applyFont="1" applyFill="1" applyBorder="1" applyAlignment="1">
      <alignment horizontal="center" vertical="center"/>
    </xf>
    <xf numFmtId="10" fontId="2" fillId="0" borderId="1" xfId="0" applyNumberFormat="1" applyFont="1" applyFill="1" applyBorder="1" applyAlignment="1">
      <alignment horizontal="right"/>
    </xf>
    <xf numFmtId="176" fontId="0" fillId="0" borderId="1" xfId="0" applyNumberFormat="1" applyFont="1" applyFill="1" applyBorder="1" applyAlignment="1">
      <alignment/>
    </xf>
    <xf numFmtId="0" fontId="3" fillId="0" borderId="15" xfId="0" applyFont="1" applyFill="1" applyBorder="1" applyAlignment="1">
      <alignment horizontal="left"/>
    </xf>
    <xf numFmtId="179" fontId="2" fillId="3" borderId="1" xfId="0" applyNumberFormat="1" applyFont="1" applyFill="1" applyBorder="1" applyAlignment="1" quotePrefix="1">
      <alignment horizontal="right" vertical="center"/>
    </xf>
    <xf numFmtId="179" fontId="2" fillId="3" borderId="1" xfId="0" applyNumberFormat="1" applyFont="1" applyFill="1" applyBorder="1" applyAlignment="1">
      <alignment horizontal="center" vertical="center"/>
    </xf>
    <xf numFmtId="10" fontId="2" fillId="3" borderId="1" xfId="0" applyNumberFormat="1" applyFont="1" applyFill="1" applyBorder="1" applyAlignment="1">
      <alignment horizontal="center" vertical="center"/>
    </xf>
    <xf numFmtId="182" fontId="0" fillId="3" borderId="1" xfId="0" applyNumberFormat="1" applyFill="1" applyBorder="1" applyAlignment="1">
      <alignment/>
    </xf>
    <xf numFmtId="10" fontId="0" fillId="3" borderId="1" xfId="0" applyNumberFormat="1" applyFill="1" applyBorder="1" applyAlignment="1">
      <alignment horizontal="right" vertical="center"/>
    </xf>
    <xf numFmtId="0" fontId="3" fillId="0" borderId="0" xfId="0" applyFont="1" applyFill="1" applyBorder="1" applyAlignment="1">
      <alignment horizontal="left" vertical="center" wrapText="1"/>
    </xf>
    <xf numFmtId="0" fontId="0" fillId="0" borderId="0" xfId="0" applyAlignment="1">
      <alignment vertical="center"/>
    </xf>
    <xf numFmtId="179" fontId="2" fillId="0" borderId="1" xfId="0" applyNumberFormat="1" applyFont="1" applyBorder="1" applyAlignment="1" quotePrefix="1">
      <alignment horizontal="right" vertical="center"/>
    </xf>
    <xf numFmtId="179" fontId="2" fillId="0" borderId="1" xfId="0" applyNumberFormat="1" applyFont="1" applyBorder="1" applyAlignment="1">
      <alignment horizontal="center" vertical="center"/>
    </xf>
    <xf numFmtId="10" fontId="2" fillId="0" borderId="1" xfId="0" applyNumberFormat="1" applyFont="1" applyBorder="1" applyAlignment="1">
      <alignment horizontal="center" vertical="center"/>
    </xf>
    <xf numFmtId="182" fontId="0" fillId="0" borderId="1" xfId="0" applyNumberFormat="1" applyBorder="1" applyAlignment="1">
      <alignment/>
    </xf>
    <xf numFmtId="10" fontId="0" fillId="0" borderId="1" xfId="0" applyNumberFormat="1" applyBorder="1" applyAlignment="1">
      <alignment horizontal="right" vertical="center"/>
    </xf>
    <xf numFmtId="179" fontId="2" fillId="4" borderId="1" xfId="0" applyNumberFormat="1" applyFont="1" applyFill="1" applyBorder="1" applyAlignment="1" quotePrefix="1">
      <alignment horizontal="center"/>
    </xf>
    <xf numFmtId="179" fontId="2" fillId="4" borderId="1" xfId="0" applyNumberFormat="1" applyFont="1" applyFill="1" applyBorder="1" applyAlignment="1">
      <alignment horizontal="center"/>
    </xf>
    <xf numFmtId="0" fontId="14" fillId="0" borderId="15" xfId="0" applyFont="1" applyFill="1" applyBorder="1" applyAlignment="1">
      <alignment horizontal="left"/>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2" fillId="0" borderId="15" xfId="0" applyFont="1" applyFill="1" applyBorder="1" applyAlignment="1">
      <alignment horizontal="left"/>
    </xf>
    <xf numFmtId="0" fontId="0" fillId="0" borderId="15" xfId="0" applyFont="1" applyFill="1" applyBorder="1" applyAlignment="1">
      <alignment horizontal="left"/>
    </xf>
    <xf numFmtId="10" fontId="2" fillId="0" borderId="1" xfId="0" applyNumberFormat="1" applyFont="1" applyBorder="1" applyAlignment="1">
      <alignment horizontal="center"/>
    </xf>
    <xf numFmtId="0" fontId="2" fillId="4" borderId="1" xfId="0" applyFont="1" applyFill="1" applyBorder="1" applyAlignment="1">
      <alignment horizontal="left" vertical="center"/>
    </xf>
    <xf numFmtId="0" fontId="2" fillId="0" borderId="0" xfId="0" applyFont="1" applyAlignment="1">
      <alignment/>
    </xf>
    <xf numFmtId="0" fontId="3" fillId="0" borderId="1" xfId="0" applyFont="1" applyBorder="1" applyAlignment="1">
      <alignment horizontal="left" vertical="center"/>
    </xf>
    <xf numFmtId="0" fontId="3" fillId="0" borderId="1" xfId="0" applyFont="1" applyBorder="1" applyAlignment="1">
      <alignment horizontal="center" vertical="center"/>
    </xf>
    <xf numFmtId="3" fontId="2" fillId="4" borderId="1" xfId="0" applyNumberFormat="1" applyFont="1" applyFill="1" applyBorder="1" applyAlignment="1">
      <alignment horizontal="right"/>
    </xf>
    <xf numFmtId="0" fontId="3" fillId="3" borderId="1" xfId="0" applyFont="1" applyFill="1" applyBorder="1" applyAlignment="1">
      <alignment horizontal="center" vertical="center"/>
    </xf>
    <xf numFmtId="182" fontId="0" fillId="0" borderId="15" xfId="0" applyNumberFormat="1" applyFont="1" applyFill="1" applyBorder="1" applyAlignment="1">
      <alignment horizontal="left"/>
    </xf>
    <xf numFmtId="0" fontId="0" fillId="4" borderId="4"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2" fillId="4" borderId="1" xfId="0" applyFont="1" applyFill="1" applyBorder="1" applyAlignment="1">
      <alignment horizontal="center"/>
    </xf>
    <xf numFmtId="0" fontId="3" fillId="4" borderId="1" xfId="0" applyFont="1" applyFill="1" applyBorder="1" applyAlignment="1">
      <alignment horizontal="center" vertical="center" wrapText="1"/>
    </xf>
    <xf numFmtId="0" fontId="0" fillId="0" borderId="5" xfId="0" applyFont="1" applyBorder="1" applyAlignment="1">
      <alignment horizontal="center" vertical="center" wrapText="1"/>
    </xf>
    <xf numFmtId="0" fontId="3" fillId="0" borderId="3" xfId="0" applyFont="1" applyBorder="1" applyAlignment="1">
      <alignment horizontal="left" vertical="center" wrapText="1"/>
    </xf>
    <xf numFmtId="0" fontId="2" fillId="0" borderId="3" xfId="0" applyFont="1" applyBorder="1" applyAlignment="1">
      <alignment horizontal="center"/>
    </xf>
    <xf numFmtId="0" fontId="3" fillId="0" borderId="3" xfId="0" applyFont="1" applyBorder="1" applyAlignment="1">
      <alignment horizontal="center" vertical="center" wrapText="1"/>
    </xf>
    <xf numFmtId="3" fontId="2" fillId="0" borderId="3" xfId="0" applyNumberFormat="1" applyFont="1" applyBorder="1" applyAlignment="1">
      <alignment horizontal="right"/>
    </xf>
    <xf numFmtId="10" fontId="2" fillId="0" borderId="3" xfId="0" applyNumberFormat="1" applyFont="1" applyBorder="1" applyAlignment="1">
      <alignment horizontal="center"/>
    </xf>
    <xf numFmtId="179" fontId="2" fillId="0" borderId="3" xfId="0" applyNumberFormat="1" applyFont="1" applyBorder="1" applyAlignment="1">
      <alignment horizontal="right"/>
    </xf>
    <xf numFmtId="10" fontId="2" fillId="0" borderId="3" xfId="0" applyNumberFormat="1" applyFont="1" applyBorder="1" applyAlignment="1">
      <alignment horizontal="right"/>
    </xf>
    <xf numFmtId="0" fontId="0" fillId="0" borderId="14" xfId="0" applyFont="1" applyBorder="1" applyAlignment="1">
      <alignment horizontal="left"/>
    </xf>
    <xf numFmtId="0" fontId="0" fillId="4" borderId="4" xfId="0" applyFont="1" applyFill="1" applyBorder="1" applyAlignment="1">
      <alignment horizontal="center"/>
    </xf>
    <xf numFmtId="0" fontId="0" fillId="0" borderId="4" xfId="0" applyFont="1" applyFill="1" applyBorder="1" applyAlignment="1">
      <alignment horizontal="center"/>
    </xf>
    <xf numFmtId="0" fontId="0" fillId="0" borderId="4" xfId="0" applyFont="1" applyBorder="1" applyAlignment="1">
      <alignment horizontal="center"/>
    </xf>
    <xf numFmtId="0" fontId="0" fillId="0" borderId="6" xfId="0" applyFont="1" applyBorder="1" applyAlignment="1">
      <alignment horizontal="left"/>
    </xf>
    <xf numFmtId="0" fontId="0" fillId="4" borderId="4" xfId="0" applyFont="1" applyFill="1" applyBorder="1" applyAlignment="1">
      <alignment horizontal="center"/>
    </xf>
    <xf numFmtId="176" fontId="0" fillId="0" borderId="1" xfId="0" applyNumberFormat="1" applyFont="1" applyFill="1" applyBorder="1" applyAlignment="1">
      <alignment/>
    </xf>
    <xf numFmtId="0" fontId="0" fillId="0" borderId="4" xfId="0" applyFont="1" applyFill="1" applyBorder="1" applyAlignment="1">
      <alignment horizontal="center"/>
    </xf>
    <xf numFmtId="0" fontId="0" fillId="0" borderId="15" xfId="0" applyFont="1" applyFill="1" applyBorder="1" applyAlignment="1">
      <alignment horizontal="left"/>
    </xf>
    <xf numFmtId="0" fontId="0" fillId="0" borderId="4" xfId="0" applyFont="1" applyBorder="1" applyAlignment="1">
      <alignment horizontal="center"/>
    </xf>
    <xf numFmtId="182" fontId="0" fillId="0" borderId="15" xfId="0" applyNumberFormat="1" applyFont="1" applyFill="1" applyBorder="1" applyAlignment="1">
      <alignment horizontal="left"/>
    </xf>
    <xf numFmtId="0" fontId="0" fillId="4" borderId="4"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14" xfId="0" applyFont="1" applyBorder="1" applyAlignment="1">
      <alignment horizontal="left"/>
    </xf>
    <xf numFmtId="0" fontId="3" fillId="0" borderId="2" xfId="0" applyFont="1" applyFill="1" applyBorder="1" applyAlignment="1">
      <alignment horizontal="left" vertical="center" wrapText="1"/>
    </xf>
    <xf numFmtId="0" fontId="3" fillId="0" borderId="9" xfId="0" applyFont="1" applyBorder="1" applyAlignment="1">
      <alignment horizontal="left" vertical="center" wrapText="1"/>
    </xf>
    <xf numFmtId="179" fontId="2" fillId="2" borderId="16" xfId="0" applyNumberFormat="1" applyFont="1" applyFill="1" applyBorder="1" applyAlignment="1">
      <alignment horizontal="right"/>
    </xf>
    <xf numFmtId="0" fontId="3" fillId="0" borderId="2" xfId="0" applyFont="1" applyFill="1" applyBorder="1" applyAlignment="1">
      <alignment horizontal="left" wrapText="1"/>
    </xf>
    <xf numFmtId="0" fontId="3" fillId="0" borderId="17" xfId="0" applyFont="1" applyBorder="1" applyAlignment="1">
      <alignment/>
    </xf>
    <xf numFmtId="0" fontId="3" fillId="0" borderId="18" xfId="0" applyFont="1" applyBorder="1" applyAlignment="1">
      <alignment/>
    </xf>
    <xf numFmtId="176" fontId="0" fillId="0" borderId="19" xfId="0" applyNumberFormat="1" applyFont="1" applyBorder="1" applyAlignment="1">
      <alignment horizontal="center"/>
    </xf>
    <xf numFmtId="176" fontId="0" fillId="0" borderId="19" xfId="0" applyNumberFormat="1" applyFont="1" applyBorder="1" applyAlignment="1">
      <alignment/>
    </xf>
    <xf numFmtId="176" fontId="0" fillId="0" borderId="20" xfId="0" applyNumberFormat="1" applyFont="1" applyBorder="1" applyAlignment="1">
      <alignment/>
    </xf>
    <xf numFmtId="178" fontId="0" fillId="0" borderId="7" xfId="0" applyNumberFormat="1" applyFont="1" applyBorder="1" applyAlignment="1">
      <alignment/>
    </xf>
    <xf numFmtId="178" fontId="0" fillId="0" borderId="8" xfId="0" applyNumberFormat="1" applyFont="1" applyBorder="1" applyAlignment="1">
      <alignment/>
    </xf>
    <xf numFmtId="176" fontId="2" fillId="0" borderId="1" xfId="0" applyNumberFormat="1" applyFont="1" applyBorder="1" applyAlignment="1">
      <alignment/>
    </xf>
    <xf numFmtId="0" fontId="0" fillId="0" borderId="1" xfId="0" applyFont="1" applyBorder="1" applyAlignment="1">
      <alignment/>
    </xf>
    <xf numFmtId="0" fontId="0" fillId="0" borderId="2" xfId="0" applyFont="1" applyBorder="1" applyAlignment="1">
      <alignment/>
    </xf>
    <xf numFmtId="10" fontId="2" fillId="0" borderId="1" xfId="0" applyNumberFormat="1" applyFont="1" applyBorder="1" applyAlignment="1">
      <alignment/>
    </xf>
    <xf numFmtId="10" fontId="2" fillId="0" borderId="3" xfId="0" applyNumberFormat="1" applyFont="1" applyBorder="1" applyAlignment="1">
      <alignment/>
    </xf>
    <xf numFmtId="10" fontId="0" fillId="0" borderId="2" xfId="0" applyNumberFormat="1" applyFont="1" applyBorder="1" applyAlignment="1">
      <alignment/>
    </xf>
    <xf numFmtId="10" fontId="0" fillId="0" borderId="9" xfId="0" applyNumberFormat="1" applyFont="1" applyBorder="1" applyAlignment="1">
      <alignment/>
    </xf>
    <xf numFmtId="176" fontId="0" fillId="0" borderId="19" xfId="0" applyNumberFormat="1" applyFont="1" applyBorder="1" applyAlignment="1">
      <alignment horizontal="center"/>
    </xf>
    <xf numFmtId="176" fontId="0" fillId="0" borderId="19" xfId="0" applyNumberFormat="1" applyFont="1" applyBorder="1" applyAlignment="1">
      <alignment/>
    </xf>
    <xf numFmtId="176" fontId="0" fillId="0" borderId="20" xfId="0" applyNumberFormat="1" applyFont="1" applyBorder="1" applyAlignment="1">
      <alignment/>
    </xf>
    <xf numFmtId="178" fontId="0" fillId="0" borderId="7" xfId="0" applyNumberFormat="1" applyFont="1" applyBorder="1" applyAlignment="1">
      <alignment/>
    </xf>
    <xf numFmtId="178" fontId="0" fillId="0" borderId="8" xfId="0" applyNumberFormat="1" applyFont="1" applyBorder="1" applyAlignment="1">
      <alignment/>
    </xf>
    <xf numFmtId="0" fontId="0" fillId="0" borderId="1" xfId="0" applyFont="1" applyBorder="1" applyAlignment="1">
      <alignment/>
    </xf>
    <xf numFmtId="0" fontId="0" fillId="0" borderId="2" xfId="0" applyFont="1" applyBorder="1" applyAlignment="1">
      <alignment/>
    </xf>
    <xf numFmtId="10" fontId="2" fillId="0" borderId="9" xfId="0" applyNumberFormat="1" applyFont="1" applyBorder="1" applyAlignment="1">
      <alignment/>
    </xf>
    <xf numFmtId="0" fontId="0" fillId="0" borderId="1" xfId="0" applyBorder="1" applyAlignment="1">
      <alignment/>
    </xf>
    <xf numFmtId="176" fontId="16" fillId="0" borderId="1" xfId="0" applyNumberFormat="1" applyFont="1" applyBorder="1" applyAlignment="1">
      <alignment/>
    </xf>
    <xf numFmtId="10" fontId="16" fillId="0" borderId="1" xfId="0" applyNumberFormat="1" applyFont="1" applyBorder="1" applyAlignment="1">
      <alignment/>
    </xf>
    <xf numFmtId="179" fontId="2" fillId="4" borderId="1" xfId="0" applyNumberFormat="1" applyFont="1" applyFill="1" applyBorder="1" applyAlignment="1" quotePrefix="1">
      <alignment horizontal="center" vertical="center"/>
    </xf>
    <xf numFmtId="179" fontId="2" fillId="4" borderId="1" xfId="0" applyNumberFormat="1" applyFont="1" applyFill="1" applyBorder="1" applyAlignment="1">
      <alignment horizontal="center" vertical="center"/>
    </xf>
    <xf numFmtId="10" fontId="2" fillId="4" borderId="1" xfId="0" applyNumberFormat="1" applyFont="1" applyFill="1" applyBorder="1" applyAlignment="1">
      <alignment horizontal="center" vertical="center"/>
    </xf>
    <xf numFmtId="179" fontId="2" fillId="4" borderId="1" xfId="0" applyNumberFormat="1" applyFont="1" applyFill="1" applyBorder="1" applyAlignment="1">
      <alignment horizontal="right" vertical="center"/>
    </xf>
    <xf numFmtId="176" fontId="0" fillId="0" borderId="0" xfId="0" applyNumberFormat="1" applyAlignment="1">
      <alignment/>
    </xf>
    <xf numFmtId="0" fontId="0" fillId="4" borderId="4" xfId="0" applyFont="1" applyFill="1" applyBorder="1" applyAlignment="1">
      <alignment horizontal="center" vertical="center"/>
    </xf>
    <xf numFmtId="0" fontId="2" fillId="0" borderId="2" xfId="0" applyFont="1" applyFill="1" applyBorder="1" applyAlignment="1">
      <alignment horizontal="left"/>
    </xf>
    <xf numFmtId="10" fontId="2" fillId="4" borderId="1" xfId="17" applyNumberFormat="1" applyFont="1" applyFill="1" applyBorder="1" applyAlignment="1">
      <alignment horizontal="right"/>
    </xf>
    <xf numFmtId="10" fontId="2" fillId="0" borderId="1" xfId="17" applyNumberFormat="1" applyFont="1" applyFill="1" applyBorder="1" applyAlignment="1">
      <alignment horizontal="right"/>
    </xf>
    <xf numFmtId="10" fontId="2" fillId="3" borderId="1" xfId="17" applyNumberFormat="1" applyFont="1" applyFill="1" applyBorder="1" applyAlignment="1">
      <alignment horizontal="right"/>
    </xf>
    <xf numFmtId="0" fontId="3" fillId="0" borderId="2"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5" fillId="0" borderId="0" xfId="0" applyFont="1" applyBorder="1" applyAlignment="1">
      <alignment horizontal="center" vertical="center"/>
    </xf>
    <xf numFmtId="0" fontId="0" fillId="0" borderId="4"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Fill="1" applyBorder="1" applyAlignment="1">
      <alignment horizontal="left" vertical="center" wrapText="1"/>
    </xf>
    <xf numFmtId="0" fontId="2" fillId="0" borderId="1" xfId="0" applyFont="1" applyBorder="1" applyAlignment="1">
      <alignment horizontal="left" vertical="center" wrapText="1"/>
    </xf>
    <xf numFmtId="0" fontId="0" fillId="0"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3" fillId="0" borderId="20" xfId="0" applyFont="1" applyFill="1" applyBorder="1" applyAlignment="1">
      <alignment horizontal="left" vertical="center" wrapText="1"/>
    </xf>
    <xf numFmtId="0" fontId="3" fillId="0" borderId="22" xfId="0" applyFont="1" applyBorder="1" applyAlignment="1">
      <alignment vertical="center" wrapText="1"/>
    </xf>
    <xf numFmtId="0" fontId="0" fillId="0" borderId="1" xfId="0" applyBorder="1" applyAlignment="1">
      <alignment horizontal="left" vertical="center" wrapText="1"/>
    </xf>
    <xf numFmtId="0" fontId="3" fillId="0"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0" fillId="0" borderId="4" xfId="0" applyFont="1" applyBorder="1" applyAlignment="1">
      <alignment horizontal="center" vertical="center" wrapText="1"/>
    </xf>
    <xf numFmtId="0" fontId="0" fillId="0" borderId="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2" fillId="0" borderId="1" xfId="0" applyFon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chartsheet" Target="chartsheets/sheet2.xml" /><Relationship Id="rId11" Type="http://schemas.openxmlformats.org/officeDocument/2006/relationships/worksheet" Target="worksheets/sheet9.xml" /><Relationship Id="rId12" Type="http://schemas.openxmlformats.org/officeDocument/2006/relationships/chartsheet" Target="chartsheets/sheet3.xml" /><Relationship Id="rId13" Type="http://schemas.openxmlformats.org/officeDocument/2006/relationships/worksheet" Target="worksheets/sheet10.xml" /><Relationship Id="rId14" Type="http://schemas.openxmlformats.org/officeDocument/2006/relationships/chartsheet" Target="chartsheets/sheet4.xml" /><Relationship Id="rId15" Type="http://schemas.openxmlformats.org/officeDocument/2006/relationships/worksheet" Target="worksheets/sheet11.xml" /><Relationship Id="rId16" Type="http://schemas.openxmlformats.org/officeDocument/2006/relationships/chartsheet" Target="chartsheets/sheet5.xml" /><Relationship Id="rId17" Type="http://schemas.openxmlformats.org/officeDocument/2006/relationships/worksheet" Target="worksheets/sheet12.xml" /><Relationship Id="rId18" Type="http://schemas.openxmlformats.org/officeDocument/2006/relationships/chartsheet" Target="chartsheets/sheet6.xml" /><Relationship Id="rId19" Type="http://schemas.openxmlformats.org/officeDocument/2006/relationships/worksheet" Target="worksheets/sheet13.xml" /><Relationship Id="rId20" Type="http://schemas.openxmlformats.org/officeDocument/2006/relationships/chartsheet" Target="chartsheets/sheet7.xml" /><Relationship Id="rId21" Type="http://schemas.openxmlformats.org/officeDocument/2006/relationships/worksheet" Target="worksheets/sheet14.xml" /><Relationship Id="rId22" Type="http://schemas.openxmlformats.org/officeDocument/2006/relationships/chartsheet" Target="chartsheets/sheet8.xml" /><Relationship Id="rId23" Type="http://schemas.openxmlformats.org/officeDocument/2006/relationships/worksheet" Target="worksheets/sheet15.xml" /><Relationship Id="rId24" Type="http://schemas.openxmlformats.org/officeDocument/2006/relationships/chartsheet" Target="chartsheets/sheet9.xml" /><Relationship Id="rId25" Type="http://schemas.openxmlformats.org/officeDocument/2006/relationships/worksheet" Target="worksheets/sheet16.xml" /><Relationship Id="rId26" Type="http://schemas.openxmlformats.org/officeDocument/2006/relationships/chartsheet" Target="chartsheets/sheet10.xml" /><Relationship Id="rId27" Type="http://schemas.openxmlformats.org/officeDocument/2006/relationships/worksheet" Target="worksheets/sheet17.xml" /><Relationship Id="rId28" Type="http://schemas.openxmlformats.org/officeDocument/2006/relationships/chartsheet" Target="chartsheets/sheet11.xml" /><Relationship Id="rId29" Type="http://schemas.openxmlformats.org/officeDocument/2006/relationships/worksheet" Target="worksheets/sheet18.xml" /><Relationship Id="rId30" Type="http://schemas.openxmlformats.org/officeDocument/2006/relationships/chartsheet" Target="chartsheets/sheet12.xml" /><Relationship Id="rId31" Type="http://schemas.openxmlformats.org/officeDocument/2006/relationships/worksheet" Target="worksheets/sheet19.xml" /><Relationship Id="rId32" Type="http://schemas.openxmlformats.org/officeDocument/2006/relationships/chartsheet" Target="chartsheets/sheet13.xml" /><Relationship Id="rId33" Type="http://schemas.openxmlformats.org/officeDocument/2006/relationships/worksheet" Target="worksheets/sheet20.xml" /><Relationship Id="rId34" Type="http://schemas.openxmlformats.org/officeDocument/2006/relationships/chartsheet" Target="chartsheets/sheet14.xml" /><Relationship Id="rId35" Type="http://schemas.openxmlformats.org/officeDocument/2006/relationships/worksheet" Target="worksheets/sheet21.xml" /><Relationship Id="rId36" Type="http://schemas.openxmlformats.org/officeDocument/2006/relationships/chartsheet" Target="chartsheets/sheet15.xml" /><Relationship Id="rId37" Type="http://schemas.openxmlformats.org/officeDocument/2006/relationships/worksheet" Target="worksheets/sheet22.xml" /><Relationship Id="rId38" Type="http://schemas.openxmlformats.org/officeDocument/2006/relationships/chartsheet" Target="chartsheets/sheet16.xml" /><Relationship Id="rId39" Type="http://schemas.openxmlformats.org/officeDocument/2006/relationships/worksheet" Target="worksheets/sheet23.xml" /><Relationship Id="rId40" Type="http://schemas.openxmlformats.org/officeDocument/2006/relationships/chartsheet" Target="chartsheets/sheet17.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三區分公司市話數位交換機設備門號暨使用率統計分析圖(月報)</a:t>
            </a:r>
          </a:p>
        </c:rich>
      </c:tx>
      <c:layout/>
      <c:spPr>
        <a:noFill/>
        <a:ln>
          <a:noFill/>
        </a:ln>
      </c:spPr>
    </c:title>
    <c:plotArea>
      <c:layout>
        <c:manualLayout>
          <c:xMode val="edge"/>
          <c:yMode val="edge"/>
          <c:x val="0.0415"/>
          <c:y val="0.1225"/>
          <c:w val="0.931"/>
          <c:h val="0.85625"/>
        </c:manualLayout>
      </c:layout>
      <c:lineChart>
        <c:grouping val="standard"/>
        <c:varyColors val="0"/>
        <c:ser>
          <c:idx val="1"/>
          <c:order val="0"/>
          <c:tx>
            <c:strRef>
              <c:f>'POTS-表'!$A$6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'POTS-表'!$B$6:$M$6</c:f>
              <c:numCache>
                <c:ptCount val="12"/>
                <c:pt idx="0">
                  <c:v>8253465</c:v>
                </c:pt>
                <c:pt idx="1">
                  <c:v>8254965</c:v>
                </c:pt>
                <c:pt idx="2">
                  <c:v>8264965</c:v>
                </c:pt>
                <c:pt idx="3">
                  <c:v>8264965</c:v>
                </c:pt>
                <c:pt idx="4">
                  <c:v>8269765</c:v>
                </c:pt>
                <c:pt idx="5">
                  <c:v>8312765</c:v>
                </c:pt>
                <c:pt idx="6">
                  <c:v>8463465</c:v>
                </c:pt>
              </c:numCache>
            </c:numRef>
          </c:val>
          <c:smooth val="0"/>
        </c:ser>
        <c:ser>
          <c:idx val="0"/>
          <c:order val="1"/>
          <c:tx>
            <c:strRef>
              <c:f>'POTS-表'!$A$7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'POTS-表'!$B$7:$M$7</c:f>
              <c:numCache>
                <c:ptCount val="12"/>
                <c:pt idx="0">
                  <c:v>4082500</c:v>
                </c:pt>
                <c:pt idx="1">
                  <c:v>4082500</c:v>
                </c:pt>
                <c:pt idx="2">
                  <c:v>4082500</c:v>
                </c:pt>
                <c:pt idx="3">
                  <c:v>4082500</c:v>
                </c:pt>
                <c:pt idx="4">
                  <c:v>4077500</c:v>
                </c:pt>
                <c:pt idx="5">
                  <c:v>4093500</c:v>
                </c:pt>
                <c:pt idx="6">
                  <c:v>4118500</c:v>
                </c:pt>
              </c:numCache>
            </c:numRef>
          </c:val>
          <c:smooth val="0"/>
        </c:ser>
        <c:ser>
          <c:idx val="6"/>
          <c:order val="2"/>
          <c:tx>
            <c:strRef>
              <c:f>'POTS-表'!$A$8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'POTS-表'!$B$8:$M$8</c:f>
              <c:numCache>
                <c:ptCount val="12"/>
                <c:pt idx="0">
                  <c:v>4797950</c:v>
                </c:pt>
                <c:pt idx="1">
                  <c:v>4782950</c:v>
                </c:pt>
                <c:pt idx="2">
                  <c:v>4720050</c:v>
                </c:pt>
                <c:pt idx="3">
                  <c:v>4683950</c:v>
                </c:pt>
                <c:pt idx="4">
                  <c:v>4810030</c:v>
                </c:pt>
                <c:pt idx="5">
                  <c:v>4979930</c:v>
                </c:pt>
                <c:pt idx="6">
                  <c:v>4855606</c:v>
                </c:pt>
              </c:numCache>
            </c:numRef>
          </c:val>
          <c:smooth val="0"/>
        </c:ser>
        <c:ser>
          <c:idx val="7"/>
          <c:order val="3"/>
          <c:tx>
            <c:strRef>
              <c:f>'POTS-表'!$A$9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'POTS-表'!$B$9:$M$9</c:f>
              <c:numCache>
                <c:ptCount val="12"/>
                <c:pt idx="0">
                  <c:v>6683012</c:v>
                </c:pt>
                <c:pt idx="1">
                  <c:v>6682337</c:v>
                </c:pt>
                <c:pt idx="2">
                  <c:v>6697018</c:v>
                </c:pt>
                <c:pt idx="3">
                  <c:v>6705914</c:v>
                </c:pt>
                <c:pt idx="4">
                  <c:v>6713076</c:v>
                </c:pt>
                <c:pt idx="5">
                  <c:v>6713076</c:v>
                </c:pt>
                <c:pt idx="6">
                  <c:v>6723991</c:v>
                </c:pt>
              </c:numCache>
            </c:numRef>
          </c:val>
          <c:smooth val="0"/>
        </c:ser>
        <c:ser>
          <c:idx val="8"/>
          <c:order val="4"/>
          <c:tx>
            <c:strRef>
              <c:f>'POTS-表'!$A$10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'POTS-表'!$B$10:$M$10</c:f>
              <c:numCache>
                <c:ptCount val="12"/>
                <c:pt idx="0">
                  <c:v>2862179</c:v>
                </c:pt>
                <c:pt idx="1">
                  <c:v>2864465</c:v>
                </c:pt>
                <c:pt idx="2">
                  <c:v>2866904</c:v>
                </c:pt>
                <c:pt idx="3">
                  <c:v>2868409</c:v>
                </c:pt>
                <c:pt idx="4">
                  <c:v>2872249</c:v>
                </c:pt>
                <c:pt idx="5">
                  <c:v>2872249</c:v>
                </c:pt>
                <c:pt idx="6">
                  <c:v>2871990</c:v>
                </c:pt>
              </c:numCache>
            </c:numRef>
          </c:val>
          <c:smooth val="0"/>
        </c:ser>
        <c:ser>
          <c:idx val="2"/>
          <c:order val="5"/>
          <c:tx>
            <c:strRef>
              <c:f>'POTS-表'!$A$11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'POTS-表'!$B$11:$M$11</c:f>
              <c:numCache>
                <c:ptCount val="12"/>
                <c:pt idx="0">
                  <c:v>3300857</c:v>
                </c:pt>
                <c:pt idx="1">
                  <c:v>3301255</c:v>
                </c:pt>
                <c:pt idx="2">
                  <c:v>3313566</c:v>
                </c:pt>
                <c:pt idx="3">
                  <c:v>3318883</c:v>
                </c:pt>
                <c:pt idx="4">
                  <c:v>3319732</c:v>
                </c:pt>
                <c:pt idx="5">
                  <c:v>3319732</c:v>
                </c:pt>
                <c:pt idx="6">
                  <c:v>3326144</c:v>
                </c:pt>
              </c:numCache>
            </c:numRef>
          </c:val>
          <c:smooth val="0"/>
        </c:ser>
        <c:marker val="1"/>
        <c:axId val="25416527"/>
        <c:axId val="27422152"/>
      </c:lineChart>
      <c:lineChart>
        <c:grouping val="standard"/>
        <c:varyColors val="0"/>
        <c:ser>
          <c:idx val="3"/>
          <c:order val="6"/>
          <c:tx>
            <c:strRef>
              <c:f>'POTS-表'!$A$12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'POTS-表'!$B$12:$M$12</c:f>
              <c:numCache>
                <c:ptCount val="12"/>
                <c:pt idx="0">
                  <c:v>0.8097219773755628</c:v>
                </c:pt>
                <c:pt idx="1">
                  <c:v>0.8094930747737876</c:v>
                </c:pt>
                <c:pt idx="2">
                  <c:v>0.8102899407317514</c:v>
                </c:pt>
                <c:pt idx="3">
                  <c:v>0.8113662913273075</c:v>
                </c:pt>
                <c:pt idx="4">
                  <c:v>0.8117613982985006</c:v>
                </c:pt>
                <c:pt idx="5">
                  <c:v>0.807562345380869</c:v>
                </c:pt>
                <c:pt idx="6">
                  <c:v>0.79447259485329</c:v>
                </c:pt>
              </c:numCache>
            </c:numRef>
          </c:val>
          <c:smooth val="0"/>
        </c:ser>
        <c:ser>
          <c:idx val="4"/>
          <c:order val="7"/>
          <c:tx>
            <c:strRef>
              <c:f>'POTS-表'!$A$13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'POTS-表'!$B$13:$M$13</c:f>
              <c:numCache>
                <c:ptCount val="12"/>
                <c:pt idx="0">
                  <c:v>0.7010848744641763</c:v>
                </c:pt>
                <c:pt idx="1">
                  <c:v>0.7016448254745866</c:v>
                </c:pt>
                <c:pt idx="2">
                  <c:v>0.7022422535211268</c:v>
                </c:pt>
                <c:pt idx="3">
                  <c:v>0.702610900183711</c:v>
                </c:pt>
                <c:pt idx="4">
                  <c:v>0.7044142244022072</c:v>
                </c:pt>
                <c:pt idx="5">
                  <c:v>0.7016609258580677</c:v>
                </c:pt>
                <c:pt idx="6">
                  <c:v>0.6973388369552022</c:v>
                </c:pt>
              </c:numCache>
            </c:numRef>
          </c:val>
          <c:smooth val="0"/>
        </c:ser>
        <c:ser>
          <c:idx val="5"/>
          <c:order val="8"/>
          <c:tx>
            <c:strRef>
              <c:f>'POTS-表'!$A$14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'POTS-表'!$B$14:$M$14</c:f>
              <c:numCache>
                <c:ptCount val="12"/>
                <c:pt idx="0">
                  <c:v>0.687972363196782</c:v>
                </c:pt>
                <c:pt idx="1">
                  <c:v>0.6902131529704472</c:v>
                </c:pt>
                <c:pt idx="2">
                  <c:v>0.7020192582705692</c:v>
                </c:pt>
                <c:pt idx="3">
                  <c:v>0.7085649932215331</c:v>
                </c:pt>
                <c:pt idx="4">
                  <c:v>0.6901686683866837</c:v>
                </c:pt>
                <c:pt idx="5">
                  <c:v>0.6666222215974923</c:v>
                </c:pt>
                <c:pt idx="6">
                  <c:v>0.6850110985116997</c:v>
                </c:pt>
              </c:numCache>
            </c:numRef>
          </c:val>
          <c:smooth val="0"/>
        </c:ser>
        <c:marker val="1"/>
        <c:axId val="45472777"/>
        <c:axId val="6601810"/>
      </c:lineChart>
      <c:catAx>
        <c:axId val="25416527"/>
        <c:scaling>
          <c:orientation val="minMax"/>
        </c:scaling>
        <c:axPos val="b"/>
        <c:delete val="0"/>
        <c:numFmt formatCode="General" sourceLinked="1"/>
        <c:majorTickMark val="in"/>
        <c:minorTickMark val="none"/>
        <c:tickLblPos val="nextTo"/>
        <c:crossAx val="27422152"/>
        <c:crosses val="autoZero"/>
        <c:auto val="0"/>
        <c:lblOffset val="100"/>
        <c:noMultiLvlLbl val="0"/>
      </c:catAx>
      <c:valAx>
        <c:axId val="27422152"/>
        <c:scaling>
          <c:orientation val="minMax"/>
          <c:min val="2000000"/>
        </c:scaling>
        <c:axPos val="l"/>
        <c:title>
          <c:tx>
            <c:rich>
              <a:bodyPr vert="horz" rot="0" anchor="ctr"/>
              <a:lstStyle/>
              <a:p>
                <a:pPr algn="ctr">
                  <a:defRPr/>
                </a:pPr>
                <a:r>
                  <a:rPr lang="en-US" cap="none" sz="1000" b="0" i="0" u="none" baseline="0"/>
                  <a:t>設備門號數(門)</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25416527"/>
        <c:crossesAt val="1"/>
        <c:crossBetween val="between"/>
        <c:dispUnits/>
      </c:valAx>
      <c:catAx>
        <c:axId val="45472777"/>
        <c:scaling>
          <c:orientation val="minMax"/>
        </c:scaling>
        <c:axPos val="b"/>
        <c:delete val="1"/>
        <c:majorTickMark val="in"/>
        <c:minorTickMark val="none"/>
        <c:tickLblPos val="nextTo"/>
        <c:crossAx val="6601810"/>
        <c:crossesAt val="0.65"/>
        <c:auto val="0"/>
        <c:lblOffset val="100"/>
        <c:noMultiLvlLbl val="0"/>
      </c:catAx>
      <c:valAx>
        <c:axId val="6601810"/>
        <c:scaling>
          <c:orientation val="minMax"/>
          <c:max val="0.85"/>
          <c:min val="0.6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45472777"/>
        <c:crosses val="max"/>
        <c:crossBetween val="between"/>
        <c:dispUnits/>
        <c:majorUnit val="0.025"/>
        <c:minorUnit val="0.01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三區分公司寬頻ADSL上網設備暨使用率統計分析圖(雙週)</a:t>
            </a:r>
          </a:p>
        </c:rich>
      </c:tx>
      <c:layout/>
      <c:spPr>
        <a:noFill/>
        <a:ln>
          <a:noFill/>
        </a:ln>
      </c:spPr>
    </c:title>
    <c:plotArea>
      <c:layout>
        <c:manualLayout>
          <c:xMode val="edge"/>
          <c:yMode val="edge"/>
          <c:x val="0.0775"/>
          <c:y val="0.15975"/>
          <c:w val="0.888"/>
          <c:h val="0.82425"/>
        </c:manualLayout>
      </c:layout>
      <c:lineChart>
        <c:grouping val="standard"/>
        <c:varyColors val="0"/>
        <c:ser>
          <c:idx val="1"/>
          <c:order val="0"/>
          <c:tx>
            <c:strRef>
              <c:f>'ADSL-表'!$A$6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'ADSL-表'!$B$6:$Z$6</c:f>
              <c:numCache>
                <c:ptCount val="25"/>
                <c:pt idx="0">
                  <c:v>582263</c:v>
                </c:pt>
                <c:pt idx="1">
                  <c:v>633097</c:v>
                </c:pt>
                <c:pt idx="2">
                  <c:v>672247</c:v>
                </c:pt>
                <c:pt idx="3">
                  <c:v>685422</c:v>
                </c:pt>
                <c:pt idx="4">
                  <c:v>685422</c:v>
                </c:pt>
                <c:pt idx="5">
                  <c:v>717053</c:v>
                </c:pt>
                <c:pt idx="6">
                  <c:v>730449</c:v>
                </c:pt>
                <c:pt idx="7">
                  <c:v>749558</c:v>
                </c:pt>
                <c:pt idx="8">
                  <c:v>765707</c:v>
                </c:pt>
                <c:pt idx="9">
                  <c:v>787033</c:v>
                </c:pt>
                <c:pt idx="10">
                  <c:v>788148</c:v>
                </c:pt>
                <c:pt idx="11">
                  <c:v>799874</c:v>
                </c:pt>
                <c:pt idx="12">
                  <c:v>845254</c:v>
                </c:pt>
                <c:pt idx="13">
                  <c:v>891392</c:v>
                </c:pt>
                <c:pt idx="14">
                  <c:v>908298</c:v>
                </c:pt>
              </c:numCache>
            </c:numRef>
          </c:val>
          <c:smooth val="0"/>
        </c:ser>
        <c:ser>
          <c:idx val="0"/>
          <c:order val="1"/>
          <c:tx>
            <c:strRef>
              <c:f>'ADSL-表'!$A$7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'ADSL-表'!$B$7:$Z$7</c:f>
              <c:numCache>
                <c:ptCount val="25"/>
                <c:pt idx="0">
                  <c:v>350232</c:v>
                </c:pt>
                <c:pt idx="1">
                  <c:v>361808</c:v>
                </c:pt>
                <c:pt idx="2">
                  <c:v>381928</c:v>
                </c:pt>
                <c:pt idx="3">
                  <c:v>383688</c:v>
                </c:pt>
                <c:pt idx="4">
                  <c:v>383688</c:v>
                </c:pt>
                <c:pt idx="5">
                  <c:v>417194</c:v>
                </c:pt>
                <c:pt idx="6">
                  <c:v>438782</c:v>
                </c:pt>
                <c:pt idx="7">
                  <c:v>488518</c:v>
                </c:pt>
                <c:pt idx="8">
                  <c:v>498793</c:v>
                </c:pt>
                <c:pt idx="9">
                  <c:v>504995</c:v>
                </c:pt>
                <c:pt idx="10">
                  <c:v>518681</c:v>
                </c:pt>
                <c:pt idx="11">
                  <c:v>524664</c:v>
                </c:pt>
                <c:pt idx="12">
                  <c:v>535936</c:v>
                </c:pt>
                <c:pt idx="13">
                  <c:v>537792</c:v>
                </c:pt>
                <c:pt idx="14">
                  <c:v>540655</c:v>
                </c:pt>
              </c:numCache>
            </c:numRef>
          </c:val>
          <c:smooth val="0"/>
        </c:ser>
        <c:ser>
          <c:idx val="6"/>
          <c:order val="2"/>
          <c:tx>
            <c:strRef>
              <c:f>'ADSL-表'!$A$8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'ADSL-表'!$B$8:$Z$8</c:f>
              <c:numCache>
                <c:ptCount val="25"/>
                <c:pt idx="0">
                  <c:v>311120</c:v>
                </c:pt>
                <c:pt idx="1">
                  <c:v>321224</c:v>
                </c:pt>
                <c:pt idx="2">
                  <c:v>334072</c:v>
                </c:pt>
                <c:pt idx="3">
                  <c:v>333124</c:v>
                </c:pt>
                <c:pt idx="4">
                  <c:v>333124</c:v>
                </c:pt>
                <c:pt idx="5">
                  <c:v>348409</c:v>
                </c:pt>
                <c:pt idx="6">
                  <c:v>361481</c:v>
                </c:pt>
                <c:pt idx="7">
                  <c:v>366752</c:v>
                </c:pt>
                <c:pt idx="8">
                  <c:v>376264</c:v>
                </c:pt>
                <c:pt idx="9">
                  <c:v>381279</c:v>
                </c:pt>
                <c:pt idx="10">
                  <c:v>400488</c:v>
                </c:pt>
                <c:pt idx="11">
                  <c:v>412642</c:v>
                </c:pt>
                <c:pt idx="12">
                  <c:v>427361</c:v>
                </c:pt>
                <c:pt idx="13">
                  <c:v>438036</c:v>
                </c:pt>
                <c:pt idx="14">
                  <c:v>443562</c:v>
                </c:pt>
              </c:numCache>
            </c:numRef>
          </c:val>
          <c:smooth val="0"/>
        </c:ser>
        <c:ser>
          <c:idx val="7"/>
          <c:order val="3"/>
          <c:tx>
            <c:strRef>
              <c:f>'ADSL-表'!$A$9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'ADSL-表'!$B$9:$Z$9</c:f>
              <c:numCache>
                <c:ptCount val="25"/>
                <c:pt idx="0">
                  <c:v>493818</c:v>
                </c:pt>
                <c:pt idx="1">
                  <c:v>514120</c:v>
                </c:pt>
                <c:pt idx="2">
                  <c:v>558011</c:v>
                </c:pt>
                <c:pt idx="3">
                  <c:v>577030</c:v>
                </c:pt>
                <c:pt idx="4">
                  <c:v>577030</c:v>
                </c:pt>
                <c:pt idx="5">
                  <c:v>608469</c:v>
                </c:pt>
                <c:pt idx="6">
                  <c:v>624903</c:v>
                </c:pt>
                <c:pt idx="7">
                  <c:v>638880</c:v>
                </c:pt>
                <c:pt idx="8">
                  <c:v>654324</c:v>
                </c:pt>
                <c:pt idx="9">
                  <c:v>672112</c:v>
                </c:pt>
                <c:pt idx="10">
                  <c:v>689043</c:v>
                </c:pt>
                <c:pt idx="11">
                  <c:v>704900</c:v>
                </c:pt>
                <c:pt idx="12">
                  <c:v>730222</c:v>
                </c:pt>
                <c:pt idx="13">
                  <c:v>749227</c:v>
                </c:pt>
                <c:pt idx="14">
                  <c:v>768904</c:v>
                </c:pt>
              </c:numCache>
            </c:numRef>
          </c:val>
          <c:smooth val="0"/>
        </c:ser>
        <c:ser>
          <c:idx val="8"/>
          <c:order val="4"/>
          <c:tx>
            <c:strRef>
              <c:f>'ADSL-表'!$A$10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'ADSL-表'!$B$10:$Z$10</c:f>
              <c:numCache>
                <c:ptCount val="25"/>
                <c:pt idx="0">
                  <c:v>207981</c:v>
                </c:pt>
                <c:pt idx="1">
                  <c:v>211272</c:v>
                </c:pt>
                <c:pt idx="2">
                  <c:v>227709</c:v>
                </c:pt>
                <c:pt idx="3">
                  <c:v>234132</c:v>
                </c:pt>
                <c:pt idx="4">
                  <c:v>234132</c:v>
                </c:pt>
                <c:pt idx="5">
                  <c:v>236990</c:v>
                </c:pt>
                <c:pt idx="6">
                  <c:v>243509</c:v>
                </c:pt>
                <c:pt idx="7">
                  <c:v>248253</c:v>
                </c:pt>
                <c:pt idx="8">
                  <c:v>254267</c:v>
                </c:pt>
                <c:pt idx="9">
                  <c:v>257043</c:v>
                </c:pt>
                <c:pt idx="10">
                  <c:v>264998</c:v>
                </c:pt>
                <c:pt idx="11">
                  <c:v>273307</c:v>
                </c:pt>
                <c:pt idx="12">
                  <c:v>286156</c:v>
                </c:pt>
                <c:pt idx="13">
                  <c:v>292408</c:v>
                </c:pt>
                <c:pt idx="14">
                  <c:v>300557</c:v>
                </c:pt>
              </c:numCache>
            </c:numRef>
          </c:val>
          <c:smooth val="0"/>
        </c:ser>
        <c:ser>
          <c:idx val="2"/>
          <c:order val="5"/>
          <c:tx>
            <c:strRef>
              <c:f>'ADSL-表'!$A$11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'ADSL-表'!$B$11:$Z$11</c:f>
              <c:numCache>
                <c:ptCount val="25"/>
                <c:pt idx="0">
                  <c:v>208630</c:v>
                </c:pt>
                <c:pt idx="1">
                  <c:v>215385</c:v>
                </c:pt>
                <c:pt idx="2">
                  <c:v>235944</c:v>
                </c:pt>
                <c:pt idx="3">
                  <c:v>244039</c:v>
                </c:pt>
                <c:pt idx="4">
                  <c:v>244039</c:v>
                </c:pt>
                <c:pt idx="5">
                  <c:v>256669</c:v>
                </c:pt>
                <c:pt idx="6">
                  <c:v>263464</c:v>
                </c:pt>
                <c:pt idx="7">
                  <c:v>270854</c:v>
                </c:pt>
                <c:pt idx="8">
                  <c:v>277674</c:v>
                </c:pt>
                <c:pt idx="9">
                  <c:v>284727</c:v>
                </c:pt>
                <c:pt idx="10">
                  <c:v>292386</c:v>
                </c:pt>
                <c:pt idx="11">
                  <c:v>300009</c:v>
                </c:pt>
                <c:pt idx="12">
                  <c:v>311835</c:v>
                </c:pt>
                <c:pt idx="13">
                  <c:v>321090</c:v>
                </c:pt>
                <c:pt idx="14">
                  <c:v>330140</c:v>
                </c:pt>
              </c:numCache>
            </c:numRef>
          </c:val>
          <c:smooth val="0"/>
        </c:ser>
        <c:marker val="1"/>
        <c:axId val="12717443"/>
        <c:axId val="47348124"/>
      </c:lineChart>
      <c:lineChart>
        <c:grouping val="standard"/>
        <c:varyColors val="0"/>
        <c:ser>
          <c:idx val="3"/>
          <c:order val="6"/>
          <c:tx>
            <c:strRef>
              <c:f>'ADSL-表'!$A$12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'ADSL-表'!$B$12:$Z$12</c:f>
              <c:numCache>
                <c:ptCount val="25"/>
                <c:pt idx="0">
                  <c:v>0.8481012875624933</c:v>
                </c:pt>
                <c:pt idx="1">
                  <c:v>0.8120714519260082</c:v>
                </c:pt>
                <c:pt idx="2">
                  <c:v>0.8300684123543876</c:v>
                </c:pt>
                <c:pt idx="3">
                  <c:v>0.8418609265532767</c:v>
                </c:pt>
                <c:pt idx="4">
                  <c:v>0.8418609265532767</c:v>
                </c:pt>
                <c:pt idx="5">
                  <c:v>0.848569073694692</c:v>
                </c:pt>
                <c:pt idx="6">
                  <c:v>0.855505312485882</c:v>
                </c:pt>
                <c:pt idx="7">
                  <c:v>0.8523423137368956</c:v>
                </c:pt>
                <c:pt idx="8">
                  <c:v>0.8545357427841198</c:v>
                </c:pt>
                <c:pt idx="9">
                  <c:v>0.8539819804252172</c:v>
                </c:pt>
                <c:pt idx="10">
                  <c:v>0.8742558504240321</c:v>
                </c:pt>
                <c:pt idx="11">
                  <c:v>0.8812637990483501</c:v>
                </c:pt>
                <c:pt idx="12">
                  <c:v>0.8639083636398053</c:v>
                </c:pt>
                <c:pt idx="13">
                  <c:v>0.840513489014934</c:v>
                </c:pt>
                <c:pt idx="14">
                  <c:v>0.84653274586094</c:v>
                </c:pt>
              </c:numCache>
            </c:numRef>
          </c:val>
          <c:smooth val="0"/>
        </c:ser>
        <c:ser>
          <c:idx val="4"/>
          <c:order val="7"/>
          <c:tx>
            <c:strRef>
              <c:f>'ADSL-表'!$A$13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'ADSL-表'!$B$13:$Z$13</c:f>
              <c:numCache>
                <c:ptCount val="25"/>
                <c:pt idx="0">
                  <c:v>0.5938377989446996</c:v>
                </c:pt>
                <c:pt idx="1">
                  <c:v>0.5839340202538363</c:v>
                </c:pt>
                <c:pt idx="2">
                  <c:v>0.5962092331538928</c:v>
                </c:pt>
                <c:pt idx="3">
                  <c:v>0.6102145493213236</c:v>
                </c:pt>
                <c:pt idx="4">
                  <c:v>0.6102145493213236</c:v>
                </c:pt>
                <c:pt idx="5">
                  <c:v>0.5680570669760351</c:v>
                </c:pt>
                <c:pt idx="6">
                  <c:v>0.5549657916687558</c:v>
                </c:pt>
                <c:pt idx="7">
                  <c:v>0.5081757478741827</c:v>
                </c:pt>
                <c:pt idx="8">
                  <c:v>0.509764571676026</c:v>
                </c:pt>
                <c:pt idx="9">
                  <c:v>0.5090010792186062</c:v>
                </c:pt>
                <c:pt idx="10">
                  <c:v>0.5109074749219655</c:v>
                </c:pt>
                <c:pt idx="11">
                  <c:v>0.520918149520455</c:v>
                </c:pt>
                <c:pt idx="12">
                  <c:v>0.5339368879866253</c:v>
                </c:pt>
                <c:pt idx="13">
                  <c:v>0.5437195049387124</c:v>
                </c:pt>
                <c:pt idx="14">
                  <c:v>0.5559127354782625</c:v>
                </c:pt>
              </c:numCache>
            </c:numRef>
          </c:val>
          <c:smooth val="0"/>
        </c:ser>
        <c:ser>
          <c:idx val="5"/>
          <c:order val="8"/>
          <c:tx>
            <c:strRef>
              <c:f>'ADSL-表'!$A$14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'ADSL-表'!$B$14:$Z$14</c:f>
              <c:numCache>
                <c:ptCount val="25"/>
                <c:pt idx="0">
                  <c:v>0.6705772692208795</c:v>
                </c:pt>
                <c:pt idx="1">
                  <c:v>0.6705134112021518</c:v>
                </c:pt>
                <c:pt idx="2">
                  <c:v>0.7062669125218516</c:v>
                </c:pt>
                <c:pt idx="3">
                  <c:v>0.7325770583926706</c:v>
                </c:pt>
                <c:pt idx="4">
                  <c:v>0.7325770583926706</c:v>
                </c:pt>
                <c:pt idx="5">
                  <c:v>0.736688776696354</c:v>
                </c:pt>
                <c:pt idx="6">
                  <c:v>0.7288460527662588</c:v>
                </c:pt>
                <c:pt idx="7">
                  <c:v>0.7385208533286799</c:v>
                </c:pt>
                <c:pt idx="8">
                  <c:v>0.7379765271192567</c:v>
                </c:pt>
                <c:pt idx="9">
                  <c:v>0.7467681146876697</c:v>
                </c:pt>
                <c:pt idx="10">
                  <c:v>0.730074309342602</c:v>
                </c:pt>
                <c:pt idx="11">
                  <c:v>0.727044265973895</c:v>
                </c:pt>
                <c:pt idx="12">
                  <c:v>0.729675847819525</c:v>
                </c:pt>
                <c:pt idx="13">
                  <c:v>0.7330219434019122</c:v>
                </c:pt>
                <c:pt idx="14">
                  <c:v>0.7442927933411789</c:v>
                </c:pt>
              </c:numCache>
            </c:numRef>
          </c:val>
          <c:smooth val="0"/>
        </c:ser>
        <c:marker val="1"/>
        <c:axId val="23479933"/>
        <c:axId val="9992806"/>
      </c:lineChart>
      <c:catAx>
        <c:axId val="12717443"/>
        <c:scaling>
          <c:orientation val="minMax"/>
        </c:scaling>
        <c:axPos val="b"/>
        <c:delete val="0"/>
        <c:numFmt formatCode="General" sourceLinked="1"/>
        <c:majorTickMark val="in"/>
        <c:minorTickMark val="none"/>
        <c:tickLblPos val="nextTo"/>
        <c:crossAx val="47348124"/>
        <c:crossesAt val="200000"/>
        <c:auto val="0"/>
        <c:lblOffset val="100"/>
        <c:noMultiLvlLbl val="0"/>
      </c:catAx>
      <c:valAx>
        <c:axId val="47348124"/>
        <c:scaling>
          <c:orientation val="minMax"/>
          <c:max val="980000"/>
          <c:min val="200000"/>
        </c:scaling>
        <c:axPos val="l"/>
        <c:title>
          <c:tx>
            <c:rich>
              <a:bodyPr vert="horz" rot="0" anchor="ctr"/>
              <a:lstStyle/>
              <a:p>
                <a:pPr algn="ctr">
                  <a:defRPr/>
                </a:pPr>
                <a:r>
                  <a:rPr lang="en-US" cap="none" sz="1000" b="0" i="0" u="none" baseline="0"/>
                  <a:t>設備數(埠)</a:t>
                </a:r>
              </a:p>
            </c:rich>
          </c:tx>
          <c:layout>
            <c:manualLayout>
              <c:xMode val="factor"/>
              <c:yMode val="factor"/>
              <c:x val="0.03225"/>
              <c:y val="0.14325"/>
            </c:manualLayout>
          </c:layout>
          <c:overlay val="0"/>
          <c:spPr>
            <a:noFill/>
            <a:ln>
              <a:noFill/>
            </a:ln>
          </c:spPr>
        </c:title>
        <c:majorGridlines/>
        <c:delete val="0"/>
        <c:numFmt formatCode="General" sourceLinked="1"/>
        <c:majorTickMark val="in"/>
        <c:minorTickMark val="none"/>
        <c:tickLblPos val="nextTo"/>
        <c:crossAx val="12717443"/>
        <c:crossesAt val="1"/>
        <c:crossBetween val="between"/>
        <c:dispUnits/>
        <c:majorUnit val="100000"/>
        <c:minorUnit val="20000"/>
      </c:valAx>
      <c:catAx>
        <c:axId val="23479933"/>
        <c:scaling>
          <c:orientation val="minMax"/>
        </c:scaling>
        <c:axPos val="b"/>
        <c:delete val="1"/>
        <c:majorTickMark val="in"/>
        <c:minorTickMark val="none"/>
        <c:tickLblPos val="nextTo"/>
        <c:crossAx val="9992806"/>
        <c:crossesAt val="0.5"/>
        <c:auto val="0"/>
        <c:lblOffset val="100"/>
        <c:noMultiLvlLbl val="0"/>
      </c:catAx>
      <c:valAx>
        <c:axId val="9992806"/>
        <c:scaling>
          <c:orientation val="minMax"/>
          <c:max val="0.9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23479933"/>
        <c:crosses val="max"/>
        <c:crossBetween val="between"/>
        <c:dispUnits/>
        <c:majorUnit val="0.05"/>
        <c:minorUnit val="0.01"/>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HiNet寬頻接取埠設備暨使用率統計分析圖(雙週)</a:t>
            </a:r>
          </a:p>
        </c:rich>
      </c:tx>
      <c:layout/>
      <c:spPr>
        <a:noFill/>
        <a:ln>
          <a:noFill/>
        </a:ln>
      </c:spPr>
    </c:title>
    <c:plotArea>
      <c:layout>
        <c:manualLayout>
          <c:xMode val="edge"/>
          <c:yMode val="edge"/>
          <c:x val="0.0385"/>
          <c:y val="0.11775"/>
          <c:w val="0.93075"/>
          <c:h val="0.8295"/>
        </c:manualLayout>
      </c:layout>
      <c:lineChart>
        <c:grouping val="standard"/>
        <c:varyColors val="0"/>
        <c:ser>
          <c:idx val="1"/>
          <c:order val="0"/>
          <c:tx>
            <c:strRef>
              <c:f>'HiNet-表'!$A$6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'HiNet-表'!$B$6:$Z$6</c:f>
              <c:numCache>
                <c:ptCount val="25"/>
                <c:pt idx="0">
                  <c:v>1000000</c:v>
                </c:pt>
                <c:pt idx="1">
                  <c:v>1224000</c:v>
                </c:pt>
                <c:pt idx="2">
                  <c:v>1624000</c:v>
                </c:pt>
                <c:pt idx="3">
                  <c:v>1624000</c:v>
                </c:pt>
                <c:pt idx="4">
                  <c:v>1624000</c:v>
                </c:pt>
                <c:pt idx="5">
                  <c:v>1624000</c:v>
                </c:pt>
                <c:pt idx="6">
                  <c:v>1624000</c:v>
                </c:pt>
                <c:pt idx="7">
                  <c:v>1900000</c:v>
                </c:pt>
                <c:pt idx="8">
                  <c:v>1900000</c:v>
                </c:pt>
                <c:pt idx="9">
                  <c:v>1900000</c:v>
                </c:pt>
                <c:pt idx="10">
                  <c:v>1900000</c:v>
                </c:pt>
                <c:pt idx="11">
                  <c:v>1900000</c:v>
                </c:pt>
                <c:pt idx="12">
                  <c:v>1900000</c:v>
                </c:pt>
                <c:pt idx="13">
                  <c:v>1900000</c:v>
                </c:pt>
                <c:pt idx="14">
                  <c:v>1900000</c:v>
                </c:pt>
              </c:numCache>
            </c:numRef>
          </c:val>
          <c:smooth val="0"/>
        </c:ser>
        <c:ser>
          <c:idx val="0"/>
          <c:order val="1"/>
          <c:tx>
            <c:strRef>
              <c:f>'HiNet-表'!$A$7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'HiNet-表'!$B$7:$Z$7</c:f>
              <c:numCache>
                <c:ptCount val="25"/>
                <c:pt idx="0">
                  <c:v>674204</c:v>
                </c:pt>
                <c:pt idx="1">
                  <c:v>722960</c:v>
                </c:pt>
                <c:pt idx="2">
                  <c:v>764672</c:v>
                </c:pt>
                <c:pt idx="3">
                  <c:v>789657</c:v>
                </c:pt>
                <c:pt idx="4">
                  <c:v>823967</c:v>
                </c:pt>
                <c:pt idx="5">
                  <c:v>845129</c:v>
                </c:pt>
                <c:pt idx="6">
                  <c:v>879364</c:v>
                </c:pt>
                <c:pt idx="7">
                  <c:v>907383</c:v>
                </c:pt>
                <c:pt idx="8">
                  <c:v>932395</c:v>
                </c:pt>
                <c:pt idx="9">
                  <c:v>954391</c:v>
                </c:pt>
                <c:pt idx="10">
                  <c:v>977720</c:v>
                </c:pt>
                <c:pt idx="11">
                  <c:v>1005116</c:v>
                </c:pt>
                <c:pt idx="12">
                  <c:v>1038348</c:v>
                </c:pt>
                <c:pt idx="13">
                  <c:v>1070431</c:v>
                </c:pt>
                <c:pt idx="14">
                  <c:v>1097578</c:v>
                </c:pt>
              </c:numCache>
            </c:numRef>
          </c:val>
          <c:smooth val="0"/>
        </c:ser>
        <c:marker val="1"/>
        <c:axId val="22826391"/>
        <c:axId val="4110928"/>
      </c:lineChart>
      <c:lineChart>
        <c:grouping val="standard"/>
        <c:varyColors val="0"/>
        <c:ser>
          <c:idx val="2"/>
          <c:order val="2"/>
          <c:tx>
            <c:strRef>
              <c:f>'HiNet-表'!$A$8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'HiNet-表'!$B$8:$Z$8</c:f>
              <c:numCache>
                <c:ptCount val="25"/>
                <c:pt idx="0">
                  <c:v>0.674204</c:v>
                </c:pt>
                <c:pt idx="1">
                  <c:v>0.5906535947712418</c:v>
                </c:pt>
                <c:pt idx="2">
                  <c:v>0.47085714285714286</c:v>
                </c:pt>
                <c:pt idx="3">
                  <c:v>0.48624199507389165</c:v>
                </c:pt>
                <c:pt idx="4">
                  <c:v>0.5073688423645321</c:v>
                </c:pt>
                <c:pt idx="5">
                  <c:v>0.5203996305418719</c:v>
                </c:pt>
                <c:pt idx="6">
                  <c:v>0.5414802955665025</c:v>
                </c:pt>
                <c:pt idx="7">
                  <c:v>0.47757</c:v>
                </c:pt>
                <c:pt idx="8">
                  <c:v>0.4907342105263158</c:v>
                </c:pt>
                <c:pt idx="9">
                  <c:v>0.5023110526315789</c:v>
                </c:pt>
                <c:pt idx="10">
                  <c:v>0.5145894736842105</c:v>
                </c:pt>
                <c:pt idx="11">
                  <c:v>0.5290084210526316</c:v>
                </c:pt>
                <c:pt idx="12">
                  <c:v>0.5464989473684211</c:v>
                </c:pt>
                <c:pt idx="13">
                  <c:v>0.5633847368421052</c:v>
                </c:pt>
                <c:pt idx="14">
                  <c:v>0.5776726315789473</c:v>
                </c:pt>
              </c:numCache>
            </c:numRef>
          </c:val>
          <c:smooth val="0"/>
        </c:ser>
        <c:marker val="1"/>
        <c:axId val="36998353"/>
        <c:axId val="64549722"/>
      </c:lineChart>
      <c:catAx>
        <c:axId val="22826391"/>
        <c:scaling>
          <c:orientation val="minMax"/>
        </c:scaling>
        <c:axPos val="b"/>
        <c:delete val="0"/>
        <c:numFmt formatCode="General" sourceLinked="1"/>
        <c:majorTickMark val="in"/>
        <c:minorTickMark val="none"/>
        <c:tickLblPos val="nextTo"/>
        <c:crossAx val="4110928"/>
        <c:crosses val="autoZero"/>
        <c:auto val="0"/>
        <c:lblOffset val="100"/>
        <c:noMultiLvlLbl val="0"/>
      </c:catAx>
      <c:valAx>
        <c:axId val="4110928"/>
        <c:scaling>
          <c:orientation val="minMax"/>
          <c:min val="600000"/>
        </c:scaling>
        <c:axPos val="l"/>
        <c:title>
          <c:tx>
            <c:rich>
              <a:bodyPr vert="horz" rot="0" anchor="ctr"/>
              <a:lstStyle/>
              <a:p>
                <a:pPr algn="ctr">
                  <a:defRPr/>
                </a:pPr>
                <a:r>
                  <a:rPr lang="en-US" cap="none" sz="1000" b="0" i="0" u="none" baseline="0"/>
                  <a:t>設備數(埠)</a:t>
                </a:r>
              </a:p>
            </c:rich>
          </c:tx>
          <c:layout>
            <c:manualLayout>
              <c:xMode val="factor"/>
              <c:yMode val="factor"/>
              <c:x val="0.0185"/>
              <c:y val="0.1365"/>
            </c:manualLayout>
          </c:layout>
          <c:overlay val="0"/>
          <c:spPr>
            <a:noFill/>
            <a:ln>
              <a:noFill/>
            </a:ln>
          </c:spPr>
        </c:title>
        <c:majorGridlines/>
        <c:delete val="0"/>
        <c:numFmt formatCode="General" sourceLinked="1"/>
        <c:majorTickMark val="in"/>
        <c:minorTickMark val="none"/>
        <c:tickLblPos val="nextTo"/>
        <c:crossAx val="22826391"/>
        <c:crossesAt val="1"/>
        <c:crossBetween val="between"/>
        <c:dispUnits/>
        <c:minorUnit val="50000"/>
      </c:valAx>
      <c:catAx>
        <c:axId val="36998353"/>
        <c:scaling>
          <c:orientation val="minMax"/>
        </c:scaling>
        <c:axPos val="b"/>
        <c:delete val="1"/>
        <c:majorTickMark val="in"/>
        <c:minorTickMark val="none"/>
        <c:tickLblPos val="nextTo"/>
        <c:crossAx val="64549722"/>
        <c:crosses val="autoZero"/>
        <c:auto val="0"/>
        <c:lblOffset val="100"/>
        <c:noMultiLvlLbl val="0"/>
      </c:catAx>
      <c:valAx>
        <c:axId val="64549722"/>
        <c:scaling>
          <c:orientation val="minMax"/>
          <c:max val="0.85"/>
          <c:min val="0.45"/>
        </c:scaling>
        <c:axPos val="l"/>
        <c:title>
          <c:tx>
            <c:rich>
              <a:bodyPr vert="horz" rot="0" anchor="ctr"/>
              <a:lstStyle/>
              <a:p>
                <a:pPr algn="ctr">
                  <a:defRPr/>
                </a:pPr>
                <a:r>
                  <a:rPr lang="en-US" cap="none" sz="1000" b="0" i="0" u="none" baseline="0"/>
                  <a:t>使用率(%)</a:t>
                </a:r>
              </a:p>
            </c:rich>
          </c:tx>
          <c:layout>
            <c:manualLayout>
              <c:xMode val="factor"/>
              <c:yMode val="factor"/>
              <c:x val="0.01625"/>
              <c:y val="0.136"/>
            </c:manualLayout>
          </c:layout>
          <c:overlay val="0"/>
          <c:spPr>
            <a:noFill/>
            <a:ln>
              <a:noFill/>
            </a:ln>
          </c:spPr>
        </c:title>
        <c:delete val="0"/>
        <c:numFmt formatCode="General" sourceLinked="1"/>
        <c:majorTickMark val="in"/>
        <c:minorTickMark val="none"/>
        <c:tickLblPos val="nextTo"/>
        <c:crossAx val="36998353"/>
        <c:crosses val="max"/>
        <c:crossBetween val="between"/>
        <c:dispUnits/>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行動電話交換機設備暨使用率統計分析圖(雙週)</a:t>
            </a:r>
          </a:p>
        </c:rich>
      </c:tx>
      <c:layout/>
      <c:spPr>
        <a:noFill/>
        <a:ln>
          <a:noFill/>
        </a:ln>
      </c:spPr>
    </c:title>
    <c:plotArea>
      <c:layout>
        <c:manualLayout>
          <c:xMode val="edge"/>
          <c:yMode val="edge"/>
          <c:x val="0.0315"/>
          <c:y val="0.12575"/>
          <c:w val="0.93075"/>
          <c:h val="0.8155"/>
        </c:manualLayout>
      </c:layout>
      <c:lineChart>
        <c:grouping val="standard"/>
        <c:varyColors val="0"/>
        <c:ser>
          <c:idx val="1"/>
          <c:order val="0"/>
          <c:tx>
            <c:strRef>
              <c:f>'MBSW-表'!$A$6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'MBSW-表'!$B$6:$Z$6</c:f>
              <c:numCache>
                <c:ptCount val="25"/>
                <c:pt idx="0">
                  <c:v>6500000</c:v>
                </c:pt>
                <c:pt idx="1">
                  <c:v>6500000</c:v>
                </c:pt>
                <c:pt idx="2">
                  <c:v>6500000</c:v>
                </c:pt>
                <c:pt idx="3">
                  <c:v>6500000</c:v>
                </c:pt>
                <c:pt idx="4">
                  <c:v>6500000</c:v>
                </c:pt>
                <c:pt idx="5">
                  <c:v>6800000</c:v>
                </c:pt>
                <c:pt idx="6">
                  <c:v>7500000</c:v>
                </c:pt>
                <c:pt idx="7">
                  <c:v>7500000</c:v>
                </c:pt>
                <c:pt idx="8">
                  <c:v>7500000</c:v>
                </c:pt>
                <c:pt idx="9">
                  <c:v>7500000</c:v>
                </c:pt>
                <c:pt idx="10">
                  <c:v>7500000</c:v>
                </c:pt>
                <c:pt idx="11">
                  <c:v>7500000</c:v>
                </c:pt>
                <c:pt idx="12">
                  <c:v>7500000</c:v>
                </c:pt>
                <c:pt idx="13">
                  <c:v>7500000</c:v>
                </c:pt>
                <c:pt idx="14">
                  <c:v>7500000</c:v>
                </c:pt>
              </c:numCache>
            </c:numRef>
          </c:val>
          <c:smooth val="0"/>
        </c:ser>
        <c:ser>
          <c:idx val="0"/>
          <c:order val="1"/>
          <c:tx>
            <c:strRef>
              <c:f>'MBSW-表'!$A$7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'MBSW-表'!$B$7:$Z$7</c:f>
              <c:numCache>
                <c:ptCount val="25"/>
                <c:pt idx="0">
                  <c:v>6216163</c:v>
                </c:pt>
                <c:pt idx="1">
                  <c:v>6377293</c:v>
                </c:pt>
                <c:pt idx="2">
                  <c:v>6465657</c:v>
                </c:pt>
                <c:pt idx="3">
                  <c:v>6465657</c:v>
                </c:pt>
                <c:pt idx="4">
                  <c:v>6465657</c:v>
                </c:pt>
                <c:pt idx="5">
                  <c:v>6544309</c:v>
                </c:pt>
                <c:pt idx="6">
                  <c:v>6577064</c:v>
                </c:pt>
                <c:pt idx="7">
                  <c:v>6655753</c:v>
                </c:pt>
                <c:pt idx="8">
                  <c:v>6704875</c:v>
                </c:pt>
                <c:pt idx="9">
                  <c:v>6781496</c:v>
                </c:pt>
                <c:pt idx="10">
                  <c:v>6902561</c:v>
                </c:pt>
                <c:pt idx="11">
                  <c:v>6939719</c:v>
                </c:pt>
                <c:pt idx="12">
                  <c:v>6983932</c:v>
                </c:pt>
                <c:pt idx="13">
                  <c:v>7103734</c:v>
                </c:pt>
                <c:pt idx="14">
                  <c:v>7116445</c:v>
                </c:pt>
              </c:numCache>
            </c:numRef>
          </c:val>
          <c:smooth val="0"/>
        </c:ser>
        <c:marker val="1"/>
        <c:axId val="44076587"/>
        <c:axId val="61144964"/>
      </c:lineChart>
      <c:lineChart>
        <c:grouping val="standard"/>
        <c:varyColors val="0"/>
        <c:ser>
          <c:idx val="2"/>
          <c:order val="2"/>
          <c:tx>
            <c:strRef>
              <c:f>'MBSW-表'!$A$8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'MBSW-表'!$B$8:$Z$8</c:f>
              <c:numCache>
                <c:ptCount val="25"/>
                <c:pt idx="0">
                  <c:v>0.9563327692307693</c:v>
                </c:pt>
                <c:pt idx="1">
                  <c:v>0.981122</c:v>
                </c:pt>
                <c:pt idx="2">
                  <c:v>0.9947164615384615</c:v>
                </c:pt>
                <c:pt idx="3">
                  <c:v>0.9947164615384615</c:v>
                </c:pt>
                <c:pt idx="4">
                  <c:v>0.9947164615384615</c:v>
                </c:pt>
                <c:pt idx="5">
                  <c:v>0.9623983823529412</c:v>
                </c:pt>
                <c:pt idx="6">
                  <c:v>0.8769418666666666</c:v>
                </c:pt>
                <c:pt idx="7">
                  <c:v>0.8874337333333333</c:v>
                </c:pt>
                <c:pt idx="8">
                  <c:v>0.8939833333333334</c:v>
                </c:pt>
                <c:pt idx="9">
                  <c:v>0.9041994666666666</c:v>
                </c:pt>
                <c:pt idx="10">
                  <c:v>0.9203414666666667</c:v>
                </c:pt>
                <c:pt idx="11">
                  <c:v>0.9252958666666666</c:v>
                </c:pt>
                <c:pt idx="12">
                  <c:v>0.9311909333333334</c:v>
                </c:pt>
                <c:pt idx="13">
                  <c:v>0.9471645333333333</c:v>
                </c:pt>
                <c:pt idx="14">
                  <c:v>0.9488593333333334</c:v>
                </c:pt>
              </c:numCache>
            </c:numRef>
          </c:val>
          <c:smooth val="0"/>
        </c:ser>
        <c:marker val="1"/>
        <c:axId val="13433765"/>
        <c:axId val="53795022"/>
      </c:lineChart>
      <c:catAx>
        <c:axId val="44076587"/>
        <c:scaling>
          <c:orientation val="minMax"/>
        </c:scaling>
        <c:axPos val="b"/>
        <c:delete val="0"/>
        <c:numFmt formatCode="General" sourceLinked="1"/>
        <c:majorTickMark val="in"/>
        <c:minorTickMark val="none"/>
        <c:tickLblPos val="nextTo"/>
        <c:crossAx val="61144964"/>
        <c:crossesAt val="6000000"/>
        <c:auto val="0"/>
        <c:lblOffset val="100"/>
        <c:noMultiLvlLbl val="0"/>
      </c:catAx>
      <c:valAx>
        <c:axId val="61144964"/>
        <c:scaling>
          <c:orientation val="minMax"/>
          <c:min val="6000000"/>
        </c:scaling>
        <c:axPos val="l"/>
        <c:title>
          <c:tx>
            <c:rich>
              <a:bodyPr vert="horz" rot="0" anchor="ctr"/>
              <a:lstStyle/>
              <a:p>
                <a:pPr algn="ctr">
                  <a:defRPr/>
                </a:pPr>
                <a:r>
                  <a:rPr lang="en-US" cap="none" sz="1000" b="0" i="0" u="none" baseline="0"/>
                  <a:t>設備門號數(門)</a:t>
                </a:r>
              </a:p>
            </c:rich>
          </c:tx>
          <c:layout>
            <c:manualLayout>
              <c:xMode val="factor"/>
              <c:yMode val="factor"/>
              <c:x val="0.022"/>
              <c:y val="0.136"/>
            </c:manualLayout>
          </c:layout>
          <c:overlay val="0"/>
          <c:spPr>
            <a:noFill/>
            <a:ln>
              <a:noFill/>
            </a:ln>
          </c:spPr>
        </c:title>
        <c:majorGridlines/>
        <c:delete val="0"/>
        <c:numFmt formatCode="General" sourceLinked="1"/>
        <c:majorTickMark val="in"/>
        <c:minorTickMark val="none"/>
        <c:tickLblPos val="nextTo"/>
        <c:crossAx val="44076587"/>
        <c:crossesAt val="1"/>
        <c:crossBetween val="between"/>
        <c:dispUnits/>
        <c:majorUnit val="500000"/>
        <c:minorUnit val="250000"/>
      </c:valAx>
      <c:catAx>
        <c:axId val="13433765"/>
        <c:scaling>
          <c:orientation val="minMax"/>
        </c:scaling>
        <c:axPos val="b"/>
        <c:delete val="1"/>
        <c:majorTickMark val="in"/>
        <c:minorTickMark val="none"/>
        <c:tickLblPos val="nextTo"/>
        <c:crossAx val="53795022"/>
        <c:crosses val="autoZero"/>
        <c:auto val="0"/>
        <c:lblOffset val="100"/>
        <c:noMultiLvlLbl val="0"/>
      </c:catAx>
      <c:valAx>
        <c:axId val="53795022"/>
        <c:scaling>
          <c:orientation val="minMax"/>
          <c:max val="1"/>
          <c:min val="0.8"/>
        </c:scaling>
        <c:axPos val="l"/>
        <c:title>
          <c:tx>
            <c:rich>
              <a:bodyPr vert="horz" rot="0" anchor="ctr"/>
              <a:lstStyle/>
              <a:p>
                <a:pPr algn="ctr">
                  <a:defRPr/>
                </a:pPr>
                <a:r>
                  <a:rPr lang="en-US" cap="none" sz="1000" b="0" i="0" u="none" baseline="0"/>
                  <a:t>使用率(%)</a:t>
                </a:r>
              </a:p>
            </c:rich>
          </c:tx>
          <c:layout>
            <c:manualLayout>
              <c:xMode val="factor"/>
              <c:yMode val="factor"/>
              <c:x val="0.0165"/>
              <c:y val="0.13975"/>
            </c:manualLayout>
          </c:layout>
          <c:overlay val="0"/>
          <c:spPr>
            <a:noFill/>
            <a:ln>
              <a:noFill/>
            </a:ln>
          </c:spPr>
        </c:title>
        <c:delete val="0"/>
        <c:numFmt formatCode="General" sourceLinked="1"/>
        <c:majorTickMark val="in"/>
        <c:minorTickMark val="none"/>
        <c:tickLblPos val="nextTo"/>
        <c:crossAx val="13433765"/>
        <c:crosses val="max"/>
        <c:crossBetween val="between"/>
        <c:dispUnits/>
        <c:majorUnit val="0.05"/>
        <c:minorUnit val="0.025"/>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行動電話基地台設備暨使用率統計分析圖(雙週)</a:t>
            </a:r>
          </a:p>
        </c:rich>
      </c:tx>
      <c:layout/>
      <c:spPr>
        <a:noFill/>
        <a:ln>
          <a:noFill/>
        </a:ln>
      </c:spPr>
    </c:title>
    <c:plotArea>
      <c:layout>
        <c:manualLayout>
          <c:xMode val="edge"/>
          <c:yMode val="edge"/>
          <c:x val="0.0345"/>
          <c:y val="0.1195"/>
          <c:w val="0.93075"/>
          <c:h val="0.814"/>
        </c:manualLayout>
      </c:layout>
      <c:lineChart>
        <c:grouping val="standard"/>
        <c:varyColors val="0"/>
        <c:ser>
          <c:idx val="1"/>
          <c:order val="0"/>
          <c:tx>
            <c:strRef>
              <c:f>'MBBS-表'!$A$6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'MBBS-表'!$B$6:$Z$6</c:f>
              <c:numCache>
                <c:ptCount val="25"/>
                <c:pt idx="0">
                  <c:v>5141</c:v>
                </c:pt>
                <c:pt idx="1">
                  <c:v>5276</c:v>
                </c:pt>
                <c:pt idx="2">
                  <c:v>5337</c:v>
                </c:pt>
                <c:pt idx="3">
                  <c:v>5337</c:v>
                </c:pt>
                <c:pt idx="4">
                  <c:v>5337</c:v>
                </c:pt>
                <c:pt idx="5">
                  <c:v>5547</c:v>
                </c:pt>
                <c:pt idx="6">
                  <c:v>5673</c:v>
                </c:pt>
                <c:pt idx="7">
                  <c:v>5776</c:v>
                </c:pt>
                <c:pt idx="8">
                  <c:v>5830</c:v>
                </c:pt>
                <c:pt idx="9">
                  <c:v>5830</c:v>
                </c:pt>
                <c:pt idx="10">
                  <c:v>5990</c:v>
                </c:pt>
                <c:pt idx="11">
                  <c:v>6079</c:v>
                </c:pt>
                <c:pt idx="12">
                  <c:v>6152</c:v>
                </c:pt>
                <c:pt idx="13">
                  <c:v>6333</c:v>
                </c:pt>
                <c:pt idx="14">
                  <c:v>6398</c:v>
                </c:pt>
              </c:numCache>
            </c:numRef>
          </c:val>
          <c:smooth val="0"/>
        </c:ser>
        <c:ser>
          <c:idx val="0"/>
          <c:order val="1"/>
          <c:tx>
            <c:strRef>
              <c:f>'MBBS-表'!$A$7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'MBBS-表'!$B$7:$Z$7</c:f>
              <c:numCache>
                <c:ptCount val="25"/>
                <c:pt idx="0">
                  <c:v>5127</c:v>
                </c:pt>
                <c:pt idx="1">
                  <c:v>5263</c:v>
                </c:pt>
                <c:pt idx="2">
                  <c:v>5298</c:v>
                </c:pt>
                <c:pt idx="3">
                  <c:v>5298</c:v>
                </c:pt>
                <c:pt idx="4">
                  <c:v>5298</c:v>
                </c:pt>
                <c:pt idx="5">
                  <c:v>5538</c:v>
                </c:pt>
                <c:pt idx="6">
                  <c:v>5661</c:v>
                </c:pt>
                <c:pt idx="7">
                  <c:v>5758</c:v>
                </c:pt>
                <c:pt idx="8">
                  <c:v>5821</c:v>
                </c:pt>
                <c:pt idx="9">
                  <c:v>5821</c:v>
                </c:pt>
                <c:pt idx="10">
                  <c:v>5981</c:v>
                </c:pt>
                <c:pt idx="11">
                  <c:v>6070</c:v>
                </c:pt>
                <c:pt idx="12">
                  <c:v>6144</c:v>
                </c:pt>
                <c:pt idx="13">
                  <c:v>6329</c:v>
                </c:pt>
                <c:pt idx="14">
                  <c:v>6389</c:v>
                </c:pt>
              </c:numCache>
            </c:numRef>
          </c:val>
          <c:smooth val="0"/>
        </c:ser>
        <c:marker val="1"/>
        <c:axId val="14393151"/>
        <c:axId val="62429496"/>
      </c:lineChart>
      <c:lineChart>
        <c:grouping val="standard"/>
        <c:varyColors val="0"/>
        <c:ser>
          <c:idx val="2"/>
          <c:order val="2"/>
          <c:tx>
            <c:strRef>
              <c:f>'MBBS-表'!$A$8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'MBBS-表'!$B$8:$Z$8</c:f>
              <c:numCache>
                <c:ptCount val="25"/>
                <c:pt idx="0">
                  <c:v>0.997276794397977</c:v>
                </c:pt>
                <c:pt idx="1">
                  <c:v>0.9975360121304018</c:v>
                </c:pt>
                <c:pt idx="2">
                  <c:v>0.9926925238898258</c:v>
                </c:pt>
                <c:pt idx="3">
                  <c:v>0.9926925238898258</c:v>
                </c:pt>
                <c:pt idx="4">
                  <c:v>0.9926925238898258</c:v>
                </c:pt>
                <c:pt idx="5">
                  <c:v>0.9983775013520823</c:v>
                </c:pt>
                <c:pt idx="6">
                  <c:v>0.9978847170809095</c:v>
                </c:pt>
                <c:pt idx="7">
                  <c:v>0.9968836565096952</c:v>
                </c:pt>
                <c:pt idx="8">
                  <c:v>0.9984562607204117</c:v>
                </c:pt>
                <c:pt idx="9">
                  <c:v>0.9984562607204117</c:v>
                </c:pt>
                <c:pt idx="10">
                  <c:v>0.9984974958263773</c:v>
                </c:pt>
                <c:pt idx="11">
                  <c:v>0.99851949333772</c:v>
                </c:pt>
                <c:pt idx="12">
                  <c:v>0.9986996098829649</c:v>
                </c:pt>
                <c:pt idx="13">
                  <c:v>0.9993683878098847</c:v>
                </c:pt>
                <c:pt idx="14">
                  <c:v>0.9985933104095029</c:v>
                </c:pt>
              </c:numCache>
            </c:numRef>
          </c:val>
          <c:smooth val="0"/>
        </c:ser>
        <c:marker val="1"/>
        <c:axId val="24994553"/>
        <c:axId val="23624386"/>
      </c:lineChart>
      <c:catAx>
        <c:axId val="14393151"/>
        <c:scaling>
          <c:orientation val="minMax"/>
        </c:scaling>
        <c:axPos val="b"/>
        <c:delete val="0"/>
        <c:numFmt formatCode="General" sourceLinked="1"/>
        <c:majorTickMark val="in"/>
        <c:minorTickMark val="none"/>
        <c:tickLblPos val="nextTo"/>
        <c:crossAx val="62429496"/>
        <c:crosses val="autoZero"/>
        <c:auto val="0"/>
        <c:lblOffset val="100"/>
        <c:noMultiLvlLbl val="0"/>
      </c:catAx>
      <c:valAx>
        <c:axId val="62429496"/>
        <c:scaling>
          <c:orientation val="minMax"/>
          <c:max val="7000"/>
          <c:min val="5000"/>
        </c:scaling>
        <c:axPos val="l"/>
        <c:title>
          <c:tx>
            <c:rich>
              <a:bodyPr vert="horz" rot="0" anchor="ctr"/>
              <a:lstStyle/>
              <a:p>
                <a:pPr algn="ctr">
                  <a:defRPr/>
                </a:pPr>
                <a:r>
                  <a:rPr lang="en-US" cap="none" sz="1000" b="0" i="0" u="none" baseline="0"/>
                  <a:t>基地台設備數(座)</a:t>
                </a:r>
              </a:p>
            </c:rich>
          </c:tx>
          <c:layout>
            <c:manualLayout>
              <c:xMode val="factor"/>
              <c:yMode val="factor"/>
              <c:x val="0.02825"/>
              <c:y val="0.13925"/>
            </c:manualLayout>
          </c:layout>
          <c:overlay val="0"/>
          <c:spPr>
            <a:noFill/>
            <a:ln>
              <a:noFill/>
            </a:ln>
          </c:spPr>
        </c:title>
        <c:majorGridlines/>
        <c:delete val="0"/>
        <c:numFmt formatCode="General" sourceLinked="1"/>
        <c:majorTickMark val="in"/>
        <c:minorTickMark val="none"/>
        <c:tickLblPos val="nextTo"/>
        <c:crossAx val="14393151"/>
        <c:crossesAt val="1"/>
        <c:crossBetween val="between"/>
        <c:dispUnits/>
      </c:valAx>
      <c:catAx>
        <c:axId val="24994553"/>
        <c:scaling>
          <c:orientation val="minMax"/>
        </c:scaling>
        <c:axPos val="b"/>
        <c:delete val="1"/>
        <c:majorTickMark val="in"/>
        <c:minorTickMark val="none"/>
        <c:tickLblPos val="nextTo"/>
        <c:crossAx val="23624386"/>
        <c:crosses val="autoZero"/>
        <c:auto val="0"/>
        <c:lblOffset val="100"/>
        <c:noMultiLvlLbl val="0"/>
      </c:catAx>
      <c:valAx>
        <c:axId val="23624386"/>
        <c:scaling>
          <c:orientation val="minMax"/>
          <c:max val="1"/>
          <c:min val="0.95"/>
        </c:scaling>
        <c:axPos val="l"/>
        <c:title>
          <c:tx>
            <c:rich>
              <a:bodyPr vert="horz" rot="0" anchor="ctr"/>
              <a:lstStyle/>
              <a:p>
                <a:pPr algn="ctr">
                  <a:defRPr/>
                </a:pPr>
                <a:r>
                  <a:rPr lang="en-US" cap="none" sz="1000" b="0" i="0" u="none" baseline="0"/>
                  <a:t>使用率(%)</a:t>
                </a:r>
              </a:p>
            </c:rich>
          </c:tx>
          <c:layout>
            <c:manualLayout>
              <c:xMode val="factor"/>
              <c:yMode val="factor"/>
              <c:x val="0.01675"/>
              <c:y val="0.13875"/>
            </c:manualLayout>
          </c:layout>
          <c:overlay val="0"/>
          <c:spPr>
            <a:noFill/>
            <a:ln>
              <a:noFill/>
            </a:ln>
          </c:spPr>
        </c:title>
        <c:delete val="0"/>
        <c:numFmt formatCode="General" sourceLinked="1"/>
        <c:majorTickMark val="in"/>
        <c:minorTickMark val="none"/>
        <c:tickLblPos val="nextTo"/>
        <c:crossAx val="24994553"/>
        <c:crosses val="max"/>
        <c:crossBetween val="between"/>
        <c:dispUnits/>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三區分公司局間中繼光纜心公里數暨使用率統計分析圖(半月報)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'FIB-T-表'!$A$6</c:f>
              <c:strCache>
                <c:ptCount val="1"/>
                <c:pt idx="0">
                  <c:v>北區光纜心公里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'FIB-T-表'!$B$6:$Z$6</c:f>
              <c:numCache>
                <c:ptCount val="25"/>
                <c:pt idx="0">
                  <c:v>235040</c:v>
                </c:pt>
                <c:pt idx="1">
                  <c:v>235040</c:v>
                </c:pt>
                <c:pt idx="2">
                  <c:v>243179</c:v>
                </c:pt>
                <c:pt idx="3">
                  <c:v>243179</c:v>
                </c:pt>
                <c:pt idx="4">
                  <c:v>236929</c:v>
                </c:pt>
                <c:pt idx="5">
                  <c:v>236929</c:v>
                </c:pt>
                <c:pt idx="6">
                  <c:v>241215</c:v>
                </c:pt>
                <c:pt idx="7">
                  <c:v>240062</c:v>
                </c:pt>
                <c:pt idx="8">
                  <c:v>240857</c:v>
                </c:pt>
                <c:pt idx="9">
                  <c:v>241212</c:v>
                </c:pt>
                <c:pt idx="10">
                  <c:v>244610</c:v>
                </c:pt>
                <c:pt idx="11">
                  <c:v>244326</c:v>
                </c:pt>
                <c:pt idx="12">
                  <c:v>248124</c:v>
                </c:pt>
                <c:pt idx="13">
                  <c:v>252684</c:v>
                </c:pt>
                <c:pt idx="14">
                  <c:v>254696</c:v>
                </c:pt>
              </c:numCache>
            </c:numRef>
          </c:val>
          <c:smooth val="0"/>
        </c:ser>
        <c:ser>
          <c:idx val="0"/>
          <c:order val="1"/>
          <c:tx>
            <c:strRef>
              <c:f>'FIB-T-表'!$A$7</c:f>
              <c:strCache>
                <c:ptCount val="1"/>
                <c:pt idx="0">
                  <c:v>中區光纜心公里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'FIB-T-表'!$B$7:$Z$7</c:f>
              <c:numCache>
                <c:ptCount val="25"/>
                <c:pt idx="0">
                  <c:v>209566</c:v>
                </c:pt>
                <c:pt idx="1">
                  <c:v>209566</c:v>
                </c:pt>
                <c:pt idx="2">
                  <c:v>214434</c:v>
                </c:pt>
                <c:pt idx="3">
                  <c:v>214434</c:v>
                </c:pt>
                <c:pt idx="4">
                  <c:v>210339</c:v>
                </c:pt>
                <c:pt idx="5">
                  <c:v>210339</c:v>
                </c:pt>
                <c:pt idx="6">
                  <c:v>211999</c:v>
                </c:pt>
                <c:pt idx="7">
                  <c:v>213976</c:v>
                </c:pt>
                <c:pt idx="8">
                  <c:v>219590</c:v>
                </c:pt>
                <c:pt idx="9">
                  <c:v>222537</c:v>
                </c:pt>
                <c:pt idx="10">
                  <c:v>231558</c:v>
                </c:pt>
                <c:pt idx="11">
                  <c:v>234656</c:v>
                </c:pt>
                <c:pt idx="12">
                  <c:v>238312</c:v>
                </c:pt>
                <c:pt idx="13">
                  <c:v>239529</c:v>
                </c:pt>
                <c:pt idx="14">
                  <c:v>241114</c:v>
                </c:pt>
              </c:numCache>
            </c:numRef>
          </c:val>
          <c:smooth val="0"/>
        </c:ser>
        <c:ser>
          <c:idx val="6"/>
          <c:order val="2"/>
          <c:tx>
            <c:strRef>
              <c:f>'FIB-T-表'!$A$8</c:f>
              <c:strCache>
                <c:ptCount val="1"/>
                <c:pt idx="0">
                  <c:v>南區光纜心公里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'FIB-T-表'!$B$8:$Z$8</c:f>
              <c:numCache>
                <c:ptCount val="25"/>
                <c:pt idx="0">
                  <c:v>221353</c:v>
                </c:pt>
                <c:pt idx="1">
                  <c:v>221353</c:v>
                </c:pt>
                <c:pt idx="2">
                  <c:v>221949</c:v>
                </c:pt>
                <c:pt idx="3">
                  <c:v>221949</c:v>
                </c:pt>
                <c:pt idx="4">
                  <c:v>200116</c:v>
                </c:pt>
                <c:pt idx="5">
                  <c:v>200116</c:v>
                </c:pt>
                <c:pt idx="6">
                  <c:v>203163</c:v>
                </c:pt>
                <c:pt idx="7">
                  <c:v>203561</c:v>
                </c:pt>
                <c:pt idx="8">
                  <c:v>205147</c:v>
                </c:pt>
                <c:pt idx="9">
                  <c:v>204620</c:v>
                </c:pt>
                <c:pt idx="10">
                  <c:v>205660</c:v>
                </c:pt>
                <c:pt idx="11">
                  <c:v>209555</c:v>
                </c:pt>
                <c:pt idx="12">
                  <c:v>211274</c:v>
                </c:pt>
                <c:pt idx="13">
                  <c:v>203096</c:v>
                </c:pt>
                <c:pt idx="14">
                  <c:v>204822</c:v>
                </c:pt>
              </c:numCache>
            </c:numRef>
          </c:val>
          <c:smooth val="0"/>
        </c:ser>
        <c:ser>
          <c:idx val="7"/>
          <c:order val="3"/>
          <c:tx>
            <c:strRef>
              <c:f>'FIB-T-表'!$A$9</c:f>
              <c:strCache>
                <c:ptCount val="1"/>
                <c:pt idx="0">
                  <c:v>北區現用心公里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'FIB-T-表'!$B$9:$Z$9</c:f>
              <c:numCache>
                <c:ptCount val="25"/>
                <c:pt idx="0">
                  <c:v>97624</c:v>
                </c:pt>
                <c:pt idx="1">
                  <c:v>97624</c:v>
                </c:pt>
                <c:pt idx="2">
                  <c:v>98377</c:v>
                </c:pt>
                <c:pt idx="3">
                  <c:v>98377</c:v>
                </c:pt>
                <c:pt idx="4">
                  <c:v>99552</c:v>
                </c:pt>
                <c:pt idx="5">
                  <c:v>99552</c:v>
                </c:pt>
                <c:pt idx="6">
                  <c:v>101001</c:v>
                </c:pt>
                <c:pt idx="7">
                  <c:v>101331</c:v>
                </c:pt>
                <c:pt idx="8">
                  <c:v>102559</c:v>
                </c:pt>
                <c:pt idx="9">
                  <c:v>108557</c:v>
                </c:pt>
                <c:pt idx="10">
                  <c:v>110634</c:v>
                </c:pt>
                <c:pt idx="11">
                  <c:v>110629</c:v>
                </c:pt>
                <c:pt idx="12">
                  <c:v>110779</c:v>
                </c:pt>
                <c:pt idx="13">
                  <c:v>113609</c:v>
                </c:pt>
                <c:pt idx="14">
                  <c:v>114541</c:v>
                </c:pt>
              </c:numCache>
            </c:numRef>
          </c:val>
          <c:smooth val="0"/>
        </c:ser>
        <c:ser>
          <c:idx val="8"/>
          <c:order val="4"/>
          <c:tx>
            <c:strRef>
              <c:f>'FIB-T-表'!$A$10</c:f>
              <c:strCache>
                <c:ptCount val="1"/>
                <c:pt idx="0">
                  <c:v>中區現用心公里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'FIB-T-表'!$B$10:$Z$10</c:f>
              <c:numCache>
                <c:ptCount val="25"/>
                <c:pt idx="0">
                  <c:v>71722</c:v>
                </c:pt>
                <c:pt idx="1">
                  <c:v>71722</c:v>
                </c:pt>
                <c:pt idx="2">
                  <c:v>73768</c:v>
                </c:pt>
                <c:pt idx="3">
                  <c:v>73768</c:v>
                </c:pt>
                <c:pt idx="4">
                  <c:v>76160</c:v>
                </c:pt>
                <c:pt idx="5">
                  <c:v>76160</c:v>
                </c:pt>
                <c:pt idx="6">
                  <c:v>72631</c:v>
                </c:pt>
                <c:pt idx="7">
                  <c:v>73330</c:v>
                </c:pt>
                <c:pt idx="8">
                  <c:v>81588</c:v>
                </c:pt>
                <c:pt idx="9">
                  <c:v>84546</c:v>
                </c:pt>
                <c:pt idx="10">
                  <c:v>88777</c:v>
                </c:pt>
                <c:pt idx="11">
                  <c:v>88555</c:v>
                </c:pt>
                <c:pt idx="12">
                  <c:v>90800</c:v>
                </c:pt>
                <c:pt idx="13">
                  <c:v>91716</c:v>
                </c:pt>
                <c:pt idx="14">
                  <c:v>91630</c:v>
                </c:pt>
              </c:numCache>
            </c:numRef>
          </c:val>
          <c:smooth val="0"/>
        </c:ser>
        <c:ser>
          <c:idx val="2"/>
          <c:order val="5"/>
          <c:tx>
            <c:strRef>
              <c:f>'FIB-T-表'!$A$11</c:f>
              <c:strCache>
                <c:ptCount val="1"/>
                <c:pt idx="0">
                  <c:v>南區現用心公里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'FIB-T-表'!$B$11:$Z$11</c:f>
              <c:numCache>
                <c:ptCount val="25"/>
                <c:pt idx="0">
                  <c:v>70102</c:v>
                </c:pt>
                <c:pt idx="1">
                  <c:v>70102</c:v>
                </c:pt>
                <c:pt idx="2">
                  <c:v>73768</c:v>
                </c:pt>
                <c:pt idx="3">
                  <c:v>73768</c:v>
                </c:pt>
                <c:pt idx="4">
                  <c:v>73744</c:v>
                </c:pt>
                <c:pt idx="5">
                  <c:v>73744</c:v>
                </c:pt>
                <c:pt idx="6">
                  <c:v>77336</c:v>
                </c:pt>
                <c:pt idx="7">
                  <c:v>80381</c:v>
                </c:pt>
                <c:pt idx="8">
                  <c:v>81192</c:v>
                </c:pt>
                <c:pt idx="9">
                  <c:v>81604</c:v>
                </c:pt>
                <c:pt idx="10">
                  <c:v>80724</c:v>
                </c:pt>
                <c:pt idx="11">
                  <c:v>78669</c:v>
                </c:pt>
                <c:pt idx="12">
                  <c:v>80066</c:v>
                </c:pt>
                <c:pt idx="13">
                  <c:v>79178</c:v>
                </c:pt>
                <c:pt idx="14">
                  <c:v>78072</c:v>
                </c:pt>
              </c:numCache>
            </c:numRef>
          </c:val>
          <c:smooth val="0"/>
        </c:ser>
        <c:marker val="1"/>
        <c:axId val="11292883"/>
        <c:axId val="34527084"/>
      </c:lineChart>
      <c:lineChart>
        <c:grouping val="standard"/>
        <c:varyColors val="0"/>
        <c:ser>
          <c:idx val="3"/>
          <c:order val="6"/>
          <c:tx>
            <c:strRef>
              <c:f>'FIB-T-表'!$A$12</c:f>
              <c:strCache>
                <c:ptCount val="1"/>
                <c:pt idx="0">
                  <c:v>北區光纜使用率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'FIB-T-表'!$B$12:$Z$12</c:f>
              <c:numCache>
                <c:ptCount val="25"/>
                <c:pt idx="0">
                  <c:v>0.4153505786249149</c:v>
                </c:pt>
                <c:pt idx="1">
                  <c:v>0.4153505786249149</c:v>
                </c:pt>
                <c:pt idx="2">
                  <c:v>0.40454562277170314</c:v>
                </c:pt>
                <c:pt idx="3">
                  <c:v>0.40454562277170314</c:v>
                </c:pt>
                <c:pt idx="4">
                  <c:v>0.4201765085742986</c:v>
                </c:pt>
                <c:pt idx="5">
                  <c:v>0.4201765085742986</c:v>
                </c:pt>
                <c:pt idx="6">
                  <c:v>0.41871774143399043</c:v>
                </c:pt>
                <c:pt idx="7">
                  <c:v>0.4221034566070432</c:v>
                </c:pt>
                <c:pt idx="8">
                  <c:v>0.4258086748568653</c:v>
                </c:pt>
                <c:pt idx="9">
                  <c:v>0.45004809047642735</c:v>
                </c:pt>
                <c:pt idx="10">
                  <c:v>0.45228731450063364</c:v>
                </c:pt>
                <c:pt idx="11">
                  <c:v>0.4527925804048689</c:v>
                </c:pt>
                <c:pt idx="12">
                  <c:v>0.4464662829875385</c:v>
                </c:pt>
                <c:pt idx="13">
                  <c:v>0.44960899779962327</c:v>
                </c:pt>
                <c:pt idx="14">
                  <c:v>0.4497165247981908</c:v>
                </c:pt>
              </c:numCache>
            </c:numRef>
          </c:val>
          <c:smooth val="0"/>
        </c:ser>
        <c:ser>
          <c:idx val="4"/>
          <c:order val="7"/>
          <c:tx>
            <c:strRef>
              <c:f>'FIB-T-表'!$A$13</c:f>
              <c:strCache>
                <c:ptCount val="1"/>
                <c:pt idx="0">
                  <c:v>中區光纜使用率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'FIB-T-表'!$B$13:$Z$13</c:f>
              <c:numCache>
                <c:ptCount val="25"/>
                <c:pt idx="0">
                  <c:v>0.34224063063664906</c:v>
                </c:pt>
                <c:pt idx="1">
                  <c:v>0.34224063063664906</c:v>
                </c:pt>
                <c:pt idx="2">
                  <c:v>0.3440126099405878</c:v>
                </c:pt>
                <c:pt idx="3">
                  <c:v>0.3440126099405878</c:v>
                </c:pt>
                <c:pt idx="4">
                  <c:v>0.3620821626041771</c:v>
                </c:pt>
                <c:pt idx="5">
                  <c:v>0.3620821626041771</c:v>
                </c:pt>
                <c:pt idx="6">
                  <c:v>0.3426006726446823</c:v>
                </c:pt>
                <c:pt idx="7">
                  <c:v>0.342701985269376</c:v>
                </c:pt>
                <c:pt idx="8">
                  <c:v>0.37154697390591557</c:v>
                </c:pt>
                <c:pt idx="9">
                  <c:v>0.37991884495611966</c:v>
                </c:pt>
                <c:pt idx="10">
                  <c:v>0.3833899066324636</c:v>
                </c:pt>
                <c:pt idx="11">
                  <c:v>0.37738221055502524</c:v>
                </c:pt>
                <c:pt idx="12">
                  <c:v>0.38101312565040785</c:v>
                </c:pt>
                <c:pt idx="13">
                  <c:v>0.3829014440840149</c:v>
                </c:pt>
                <c:pt idx="14">
                  <c:v>0.3800277047371783</c:v>
                </c:pt>
              </c:numCache>
            </c:numRef>
          </c:val>
          <c:smooth val="0"/>
        </c:ser>
        <c:ser>
          <c:idx val="5"/>
          <c:order val="8"/>
          <c:tx>
            <c:strRef>
              <c:f>'FIB-T-表'!$A$14</c:f>
              <c:strCache>
                <c:ptCount val="1"/>
                <c:pt idx="0">
                  <c:v>南區光纜使用率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'FIB-T-表'!$B$14:$Z$14</c:f>
              <c:numCache>
                <c:ptCount val="25"/>
                <c:pt idx="0">
                  <c:v>0.31669776330115246</c:v>
                </c:pt>
                <c:pt idx="1">
                  <c:v>0.31669776330115246</c:v>
                </c:pt>
                <c:pt idx="2">
                  <c:v>0.33236464232774193</c:v>
                </c:pt>
                <c:pt idx="3">
                  <c:v>0.33236464232774193</c:v>
                </c:pt>
                <c:pt idx="4">
                  <c:v>0.368506266365508</c:v>
                </c:pt>
                <c:pt idx="5">
                  <c:v>0.368506266365508</c:v>
                </c:pt>
                <c:pt idx="6">
                  <c:v>0.3806598642469347</c:v>
                </c:pt>
                <c:pt idx="7">
                  <c:v>0.39487426373421236</c:v>
                </c:pt>
                <c:pt idx="8">
                  <c:v>0.39577473713970956</c:v>
                </c:pt>
                <c:pt idx="9">
                  <c:v>0.39880754569445803</c:v>
                </c:pt>
                <c:pt idx="10">
                  <c:v>0.39251191286589515</c:v>
                </c:pt>
                <c:pt idx="11">
                  <c:v>0.3754097969506812</c:v>
                </c:pt>
                <c:pt idx="12">
                  <c:v>0.37896759658074347</c:v>
                </c:pt>
                <c:pt idx="13">
                  <c:v>0.3898550439201166</c:v>
                </c:pt>
                <c:pt idx="14">
                  <c:v>0.38116999150481884</c:v>
                </c:pt>
              </c:numCache>
            </c:numRef>
          </c:val>
          <c:smooth val="0"/>
        </c:ser>
        <c:marker val="1"/>
        <c:axId val="42308301"/>
        <c:axId val="45230390"/>
      </c:lineChart>
      <c:catAx>
        <c:axId val="11292883"/>
        <c:scaling>
          <c:orientation val="minMax"/>
        </c:scaling>
        <c:axPos val="b"/>
        <c:delete val="0"/>
        <c:numFmt formatCode="General" sourceLinked="1"/>
        <c:majorTickMark val="in"/>
        <c:minorTickMark val="none"/>
        <c:tickLblPos val="nextTo"/>
        <c:crossAx val="34527084"/>
        <c:crossesAt val="60000"/>
        <c:auto val="0"/>
        <c:lblOffset val="100"/>
        <c:noMultiLvlLbl val="0"/>
      </c:catAx>
      <c:valAx>
        <c:axId val="34527084"/>
        <c:scaling>
          <c:orientation val="minMax"/>
          <c:max val="270000"/>
          <c:min val="60000"/>
        </c:scaling>
        <c:axPos val="l"/>
        <c:title>
          <c:tx>
            <c:rich>
              <a:bodyPr vert="horz" rot="0" anchor="ctr"/>
              <a:lstStyle/>
              <a:p>
                <a:pPr algn="ctr">
                  <a:defRPr/>
                </a:pPr>
                <a:r>
                  <a:rPr lang="en-US" cap="none" sz="1000" b="0" i="0" u="none" baseline="0"/>
                  <a:t>光纜心公里數</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11292883"/>
        <c:crossesAt val="1"/>
        <c:crossBetween val="between"/>
        <c:dispUnits/>
        <c:majorUnit val="20000"/>
        <c:minorUnit val="10000"/>
      </c:valAx>
      <c:catAx>
        <c:axId val="42308301"/>
        <c:scaling>
          <c:orientation val="minMax"/>
        </c:scaling>
        <c:axPos val="b"/>
        <c:delete val="1"/>
        <c:majorTickMark val="in"/>
        <c:minorTickMark val="none"/>
        <c:tickLblPos val="nextTo"/>
        <c:crossAx val="45230390"/>
        <c:crossesAt val="0.3"/>
        <c:auto val="0"/>
        <c:lblOffset val="100"/>
        <c:noMultiLvlLbl val="0"/>
      </c:catAx>
      <c:valAx>
        <c:axId val="45230390"/>
        <c:scaling>
          <c:orientation val="minMax"/>
          <c:max val="0.6"/>
          <c:min val="0.3"/>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42308301"/>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三區分公司用戶迴路光纜心公里數暨使用率統計分析圖(半月報)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'FIB-S-表'!$A$6</c:f>
              <c:strCache>
                <c:ptCount val="1"/>
                <c:pt idx="0">
                  <c:v>北區光纜心公里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'FIB-S-表'!$B$6:$Z$6</c:f>
              <c:numCache>
                <c:ptCount val="25"/>
                <c:pt idx="0">
                  <c:v>254173</c:v>
                </c:pt>
                <c:pt idx="1">
                  <c:v>254173</c:v>
                </c:pt>
                <c:pt idx="2">
                  <c:v>255048</c:v>
                </c:pt>
                <c:pt idx="3">
                  <c:v>255048</c:v>
                </c:pt>
                <c:pt idx="4">
                  <c:v>257002</c:v>
                </c:pt>
                <c:pt idx="5">
                  <c:v>257002</c:v>
                </c:pt>
                <c:pt idx="6">
                  <c:v>227289</c:v>
                </c:pt>
                <c:pt idx="7">
                  <c:v>230648</c:v>
                </c:pt>
                <c:pt idx="8">
                  <c:v>232245</c:v>
                </c:pt>
                <c:pt idx="9">
                  <c:v>232936</c:v>
                </c:pt>
                <c:pt idx="10">
                  <c:v>233534</c:v>
                </c:pt>
                <c:pt idx="11">
                  <c:v>234676</c:v>
                </c:pt>
                <c:pt idx="12">
                  <c:v>237053</c:v>
                </c:pt>
                <c:pt idx="13">
                  <c:v>239142</c:v>
                </c:pt>
                <c:pt idx="14">
                  <c:v>239468</c:v>
                </c:pt>
              </c:numCache>
            </c:numRef>
          </c:val>
          <c:smooth val="0"/>
        </c:ser>
        <c:ser>
          <c:idx val="0"/>
          <c:order val="1"/>
          <c:tx>
            <c:strRef>
              <c:f>'FIB-S-表'!$A$7</c:f>
              <c:strCache>
                <c:ptCount val="1"/>
                <c:pt idx="0">
                  <c:v>中區光纜心公里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'FIB-S-表'!$B$7:$Z$7</c:f>
              <c:numCache>
                <c:ptCount val="25"/>
                <c:pt idx="0">
                  <c:v>285393</c:v>
                </c:pt>
                <c:pt idx="1">
                  <c:v>285393</c:v>
                </c:pt>
                <c:pt idx="2">
                  <c:v>282410</c:v>
                </c:pt>
                <c:pt idx="3">
                  <c:v>282410</c:v>
                </c:pt>
                <c:pt idx="4">
                  <c:v>283573</c:v>
                </c:pt>
                <c:pt idx="5">
                  <c:v>283573</c:v>
                </c:pt>
                <c:pt idx="6">
                  <c:v>288291</c:v>
                </c:pt>
                <c:pt idx="7">
                  <c:v>283044</c:v>
                </c:pt>
                <c:pt idx="8">
                  <c:v>204997</c:v>
                </c:pt>
                <c:pt idx="9">
                  <c:v>205057</c:v>
                </c:pt>
                <c:pt idx="10">
                  <c:v>205498</c:v>
                </c:pt>
                <c:pt idx="11">
                  <c:v>211446</c:v>
                </c:pt>
                <c:pt idx="12">
                  <c:v>231498</c:v>
                </c:pt>
                <c:pt idx="13">
                  <c:v>232311</c:v>
                </c:pt>
                <c:pt idx="14">
                  <c:v>231775</c:v>
                </c:pt>
              </c:numCache>
            </c:numRef>
          </c:val>
          <c:smooth val="0"/>
        </c:ser>
        <c:ser>
          <c:idx val="6"/>
          <c:order val="2"/>
          <c:tx>
            <c:strRef>
              <c:f>'FIB-S-表'!$A$8</c:f>
              <c:strCache>
                <c:ptCount val="1"/>
                <c:pt idx="0">
                  <c:v>南區光纜心公里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'FIB-S-表'!$B$8:$Z$8</c:f>
              <c:numCache>
                <c:ptCount val="25"/>
                <c:pt idx="0">
                  <c:v>165802</c:v>
                </c:pt>
                <c:pt idx="1">
                  <c:v>165802</c:v>
                </c:pt>
                <c:pt idx="2">
                  <c:v>164547</c:v>
                </c:pt>
                <c:pt idx="3">
                  <c:v>164547</c:v>
                </c:pt>
                <c:pt idx="4">
                  <c:v>167298</c:v>
                </c:pt>
                <c:pt idx="5">
                  <c:v>167298</c:v>
                </c:pt>
                <c:pt idx="6">
                  <c:v>135548</c:v>
                </c:pt>
                <c:pt idx="7">
                  <c:v>139534</c:v>
                </c:pt>
                <c:pt idx="8">
                  <c:v>139522</c:v>
                </c:pt>
                <c:pt idx="9">
                  <c:v>141056</c:v>
                </c:pt>
                <c:pt idx="10">
                  <c:v>142093</c:v>
                </c:pt>
                <c:pt idx="11">
                  <c:v>144468</c:v>
                </c:pt>
                <c:pt idx="12">
                  <c:v>145488</c:v>
                </c:pt>
                <c:pt idx="13">
                  <c:v>145821</c:v>
                </c:pt>
                <c:pt idx="14">
                  <c:v>146903</c:v>
                </c:pt>
              </c:numCache>
            </c:numRef>
          </c:val>
          <c:smooth val="0"/>
        </c:ser>
        <c:ser>
          <c:idx val="7"/>
          <c:order val="3"/>
          <c:tx>
            <c:strRef>
              <c:f>'FIB-S-表'!$A$9</c:f>
              <c:strCache>
                <c:ptCount val="1"/>
                <c:pt idx="0">
                  <c:v>北區現用心公里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'FIB-S-表'!$B$9:$Z$9</c:f>
              <c:numCache>
                <c:ptCount val="25"/>
                <c:pt idx="0">
                  <c:v>35162</c:v>
                </c:pt>
                <c:pt idx="1">
                  <c:v>35162</c:v>
                </c:pt>
                <c:pt idx="2">
                  <c:v>35917</c:v>
                </c:pt>
                <c:pt idx="3">
                  <c:v>35917</c:v>
                </c:pt>
                <c:pt idx="4">
                  <c:v>34487</c:v>
                </c:pt>
                <c:pt idx="5">
                  <c:v>34487</c:v>
                </c:pt>
                <c:pt idx="6">
                  <c:v>37376</c:v>
                </c:pt>
                <c:pt idx="7">
                  <c:v>39251</c:v>
                </c:pt>
                <c:pt idx="8">
                  <c:v>39887</c:v>
                </c:pt>
                <c:pt idx="9">
                  <c:v>40679</c:v>
                </c:pt>
                <c:pt idx="10">
                  <c:v>41577</c:v>
                </c:pt>
                <c:pt idx="11">
                  <c:v>42119</c:v>
                </c:pt>
                <c:pt idx="12">
                  <c:v>42633</c:v>
                </c:pt>
                <c:pt idx="13">
                  <c:v>43532</c:v>
                </c:pt>
                <c:pt idx="14">
                  <c:v>43440</c:v>
                </c:pt>
              </c:numCache>
            </c:numRef>
          </c:val>
          <c:smooth val="0"/>
        </c:ser>
        <c:ser>
          <c:idx val="8"/>
          <c:order val="4"/>
          <c:tx>
            <c:strRef>
              <c:f>'FIB-S-表'!$A$10</c:f>
              <c:strCache>
                <c:ptCount val="1"/>
                <c:pt idx="0">
                  <c:v>中區現用心公里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'FIB-S-表'!$B$10:$Z$10</c:f>
              <c:numCache>
                <c:ptCount val="25"/>
                <c:pt idx="0">
                  <c:v>27182</c:v>
                </c:pt>
                <c:pt idx="1">
                  <c:v>27182</c:v>
                </c:pt>
                <c:pt idx="2">
                  <c:v>27640</c:v>
                </c:pt>
                <c:pt idx="3">
                  <c:v>27640</c:v>
                </c:pt>
                <c:pt idx="4">
                  <c:v>31307</c:v>
                </c:pt>
                <c:pt idx="5">
                  <c:v>31307</c:v>
                </c:pt>
                <c:pt idx="6">
                  <c:v>27647</c:v>
                </c:pt>
                <c:pt idx="7">
                  <c:v>27172</c:v>
                </c:pt>
                <c:pt idx="8">
                  <c:v>30568</c:v>
                </c:pt>
                <c:pt idx="9">
                  <c:v>30881</c:v>
                </c:pt>
                <c:pt idx="10">
                  <c:v>31134</c:v>
                </c:pt>
                <c:pt idx="11">
                  <c:v>31305</c:v>
                </c:pt>
                <c:pt idx="12">
                  <c:v>33224</c:v>
                </c:pt>
                <c:pt idx="13">
                  <c:v>33612</c:v>
                </c:pt>
                <c:pt idx="14">
                  <c:v>34131</c:v>
                </c:pt>
              </c:numCache>
            </c:numRef>
          </c:val>
          <c:smooth val="0"/>
        </c:ser>
        <c:ser>
          <c:idx val="2"/>
          <c:order val="5"/>
          <c:tx>
            <c:strRef>
              <c:f>'FIB-S-表'!$A$11</c:f>
              <c:strCache>
                <c:ptCount val="1"/>
                <c:pt idx="0">
                  <c:v>南區現用心公里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'FIB-S-表'!$B$11:$Z$11</c:f>
              <c:numCache>
                <c:ptCount val="25"/>
                <c:pt idx="0">
                  <c:v>21944</c:v>
                </c:pt>
                <c:pt idx="1">
                  <c:v>21944</c:v>
                </c:pt>
                <c:pt idx="2">
                  <c:v>22242</c:v>
                </c:pt>
                <c:pt idx="3">
                  <c:v>22242</c:v>
                </c:pt>
                <c:pt idx="4">
                  <c:v>22918</c:v>
                </c:pt>
                <c:pt idx="5">
                  <c:v>22918</c:v>
                </c:pt>
                <c:pt idx="6">
                  <c:v>21038</c:v>
                </c:pt>
                <c:pt idx="7">
                  <c:v>21449</c:v>
                </c:pt>
                <c:pt idx="8">
                  <c:v>22705</c:v>
                </c:pt>
                <c:pt idx="9">
                  <c:v>24363</c:v>
                </c:pt>
                <c:pt idx="10">
                  <c:v>26114</c:v>
                </c:pt>
                <c:pt idx="11">
                  <c:v>26546</c:v>
                </c:pt>
                <c:pt idx="12">
                  <c:v>26809</c:v>
                </c:pt>
                <c:pt idx="13">
                  <c:v>27131</c:v>
                </c:pt>
                <c:pt idx="14">
                  <c:v>27573</c:v>
                </c:pt>
              </c:numCache>
            </c:numRef>
          </c:val>
          <c:smooth val="0"/>
        </c:ser>
        <c:marker val="1"/>
        <c:axId val="4420327"/>
        <c:axId val="39782944"/>
      </c:lineChart>
      <c:lineChart>
        <c:grouping val="standard"/>
        <c:varyColors val="0"/>
        <c:ser>
          <c:idx val="3"/>
          <c:order val="6"/>
          <c:tx>
            <c:strRef>
              <c:f>'FIB-S-表'!$A$12</c:f>
              <c:strCache>
                <c:ptCount val="1"/>
                <c:pt idx="0">
                  <c:v>北區光纜使用率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'FIB-S-表'!$B$12:$Z$12</c:f>
              <c:numCache>
                <c:ptCount val="25"/>
                <c:pt idx="0">
                  <c:v>0.1383388479500183</c:v>
                </c:pt>
                <c:pt idx="1">
                  <c:v>0.1383388479500183</c:v>
                </c:pt>
                <c:pt idx="2">
                  <c:v>0.14082447225620276</c:v>
                </c:pt>
                <c:pt idx="3">
                  <c:v>0.14082447225620276</c:v>
                </c:pt>
                <c:pt idx="4">
                  <c:v>0.13418961720142256</c:v>
                </c:pt>
                <c:pt idx="5">
                  <c:v>0.13418961720142256</c:v>
                </c:pt>
                <c:pt idx="6">
                  <c:v>0.164442625907985</c:v>
                </c:pt>
                <c:pt idx="7">
                  <c:v>0.17017706635219035</c:v>
                </c:pt>
                <c:pt idx="8">
                  <c:v>0.17174535512067</c:v>
                </c:pt>
                <c:pt idx="9">
                  <c:v>0.17463595150599306</c:v>
                </c:pt>
                <c:pt idx="10">
                  <c:v>0.17803403358825695</c:v>
                </c:pt>
                <c:pt idx="11">
                  <c:v>0.17947723670081303</c:v>
                </c:pt>
                <c:pt idx="12">
                  <c:v>0.17984585725555044</c:v>
                </c:pt>
                <c:pt idx="13">
                  <c:v>0.18203410525963654</c:v>
                </c:pt>
                <c:pt idx="14">
                  <c:v>0.18140210800608014</c:v>
                </c:pt>
              </c:numCache>
            </c:numRef>
          </c:val>
          <c:smooth val="0"/>
        </c:ser>
        <c:ser>
          <c:idx val="4"/>
          <c:order val="7"/>
          <c:tx>
            <c:strRef>
              <c:f>'FIB-S-表'!$A$13</c:f>
              <c:strCache>
                <c:ptCount val="1"/>
                <c:pt idx="0">
                  <c:v>中區光纜使用率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'FIB-S-表'!$B$13:$Z$13</c:f>
              <c:numCache>
                <c:ptCount val="25"/>
                <c:pt idx="0">
                  <c:v>0.09524410199269077</c:v>
                </c:pt>
                <c:pt idx="1">
                  <c:v>0.09524410199269077</c:v>
                </c:pt>
                <c:pt idx="2">
                  <c:v>0.09787188838922134</c:v>
                </c:pt>
                <c:pt idx="3">
                  <c:v>0.09787188838922134</c:v>
                </c:pt>
                <c:pt idx="4">
                  <c:v>0.11040190709270628</c:v>
                </c:pt>
                <c:pt idx="5">
                  <c:v>0.11040190709270628</c:v>
                </c:pt>
                <c:pt idx="6">
                  <c:v>0.09589962919411289</c:v>
                </c:pt>
                <c:pt idx="7">
                  <c:v>0.09599920860360933</c:v>
                </c:pt>
                <c:pt idx="8">
                  <c:v>0.14911437728357</c:v>
                </c:pt>
                <c:pt idx="9">
                  <c:v>0.1505971510360534</c:v>
                </c:pt>
                <c:pt idx="10">
                  <c:v>0.1515051241374612</c:v>
                </c:pt>
                <c:pt idx="11">
                  <c:v>0.1480519849039471</c:v>
                </c:pt>
                <c:pt idx="12">
                  <c:v>0.14351743859558183</c:v>
                </c:pt>
                <c:pt idx="13">
                  <c:v>0.144685357129021</c:v>
                </c:pt>
                <c:pt idx="14">
                  <c:v>0.14725919534030849</c:v>
                </c:pt>
              </c:numCache>
            </c:numRef>
          </c:val>
          <c:smooth val="0"/>
        </c:ser>
        <c:ser>
          <c:idx val="5"/>
          <c:order val="8"/>
          <c:tx>
            <c:strRef>
              <c:f>'FIB-S-表'!$A$14</c:f>
              <c:strCache>
                <c:ptCount val="1"/>
                <c:pt idx="0">
                  <c:v>南區光纜使用率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'FIB-S-表'!$B$14:$Z$14</c:f>
              <c:numCache>
                <c:ptCount val="25"/>
                <c:pt idx="0">
                  <c:v>0.1323506350948722</c:v>
                </c:pt>
                <c:pt idx="1">
                  <c:v>0.1323506350948722</c:v>
                </c:pt>
                <c:pt idx="2">
                  <c:v>0.1351711061277325</c:v>
                </c:pt>
                <c:pt idx="3">
                  <c:v>0.1351711061277325</c:v>
                </c:pt>
                <c:pt idx="4">
                  <c:v>0.1369890853447142</c:v>
                </c:pt>
                <c:pt idx="5">
                  <c:v>0.1369890853447142</c:v>
                </c:pt>
                <c:pt idx="6">
                  <c:v>0.15520701153834804</c:v>
                </c:pt>
                <c:pt idx="7">
                  <c:v>0.15371880688577694</c:v>
                </c:pt>
                <c:pt idx="8">
                  <c:v>0.16273419245710355</c:v>
                </c:pt>
                <c:pt idx="9">
                  <c:v>0.17271863656987296</c:v>
                </c:pt>
                <c:pt idx="10">
                  <c:v>0.18378104480868163</c:v>
                </c:pt>
                <c:pt idx="11">
                  <c:v>0.18375003460974057</c:v>
                </c:pt>
                <c:pt idx="12">
                  <c:v>0.18426949301660617</c:v>
                </c:pt>
                <c:pt idx="13">
                  <c:v>0.18605687795310688</c:v>
                </c:pt>
                <c:pt idx="14">
                  <c:v>0.1876952819207232</c:v>
                </c:pt>
              </c:numCache>
            </c:numRef>
          </c:val>
          <c:smooth val="0"/>
        </c:ser>
        <c:marker val="1"/>
        <c:axId val="22502177"/>
        <c:axId val="1193002"/>
      </c:lineChart>
      <c:catAx>
        <c:axId val="4420327"/>
        <c:scaling>
          <c:orientation val="minMax"/>
        </c:scaling>
        <c:axPos val="b"/>
        <c:delete val="0"/>
        <c:numFmt formatCode="General" sourceLinked="1"/>
        <c:majorTickMark val="in"/>
        <c:minorTickMark val="none"/>
        <c:tickLblPos val="nextTo"/>
        <c:crossAx val="39782944"/>
        <c:crossesAt val="18000"/>
        <c:auto val="0"/>
        <c:lblOffset val="100"/>
        <c:noMultiLvlLbl val="0"/>
      </c:catAx>
      <c:valAx>
        <c:axId val="39782944"/>
        <c:scaling>
          <c:orientation val="minMax"/>
          <c:max val="318000"/>
          <c:min val="18000"/>
        </c:scaling>
        <c:axPos val="l"/>
        <c:title>
          <c:tx>
            <c:rich>
              <a:bodyPr vert="horz" rot="0" anchor="ctr"/>
              <a:lstStyle/>
              <a:p>
                <a:pPr algn="ctr">
                  <a:defRPr/>
                </a:pPr>
                <a:r>
                  <a:rPr lang="en-US" cap="none" sz="1000" b="0" i="0" u="none" baseline="0"/>
                  <a:t>用戶迴路光纜心公里數</a:t>
                </a:r>
              </a:p>
            </c:rich>
          </c:tx>
          <c:layout>
            <c:manualLayout>
              <c:xMode val="factor"/>
              <c:yMode val="factor"/>
              <c:x val="0.04"/>
              <c:y val="0.14125"/>
            </c:manualLayout>
          </c:layout>
          <c:overlay val="0"/>
          <c:spPr>
            <a:noFill/>
            <a:ln>
              <a:noFill/>
            </a:ln>
          </c:spPr>
        </c:title>
        <c:majorGridlines/>
        <c:delete val="0"/>
        <c:numFmt formatCode="General" sourceLinked="1"/>
        <c:majorTickMark val="in"/>
        <c:minorTickMark val="none"/>
        <c:tickLblPos val="nextTo"/>
        <c:crossAx val="4420327"/>
        <c:crossesAt val="1"/>
        <c:crossBetween val="between"/>
        <c:dispUnits/>
        <c:majorUnit val="50000"/>
        <c:minorUnit val="10000"/>
      </c:valAx>
      <c:catAx>
        <c:axId val="22502177"/>
        <c:scaling>
          <c:orientation val="minMax"/>
        </c:scaling>
        <c:axPos val="b"/>
        <c:delete val="1"/>
        <c:majorTickMark val="in"/>
        <c:minorTickMark val="none"/>
        <c:tickLblPos val="nextTo"/>
        <c:crossAx val="1193002"/>
        <c:crossesAt val="0.09"/>
        <c:auto val="0"/>
        <c:lblOffset val="100"/>
        <c:noMultiLvlLbl val="0"/>
      </c:catAx>
      <c:valAx>
        <c:axId val="1193002"/>
        <c:scaling>
          <c:orientation val="minMax"/>
          <c:max val="0.3"/>
          <c:min val="0.09"/>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22502177"/>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三區分公司市話線路對數暨使用率統計分析圖(半月報)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'WIRE-表'!$A$6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'WIRE-表'!$B$6:$Z$6</c:f>
              <c:numCache>
                <c:ptCount val="25"/>
                <c:pt idx="0">
                  <c:v>13653500</c:v>
                </c:pt>
                <c:pt idx="1">
                  <c:v>13653500</c:v>
                </c:pt>
                <c:pt idx="2">
                  <c:v>13660700</c:v>
                </c:pt>
                <c:pt idx="3">
                  <c:v>13660700</c:v>
                </c:pt>
                <c:pt idx="4">
                  <c:v>13696400</c:v>
                </c:pt>
                <c:pt idx="5">
                  <c:v>13696400</c:v>
                </c:pt>
                <c:pt idx="6">
                  <c:v>13680600</c:v>
                </c:pt>
                <c:pt idx="7">
                  <c:v>13697500</c:v>
                </c:pt>
                <c:pt idx="8">
                  <c:v>13678400</c:v>
                </c:pt>
                <c:pt idx="9">
                  <c:v>13678400</c:v>
                </c:pt>
                <c:pt idx="10">
                  <c:v>13703600</c:v>
                </c:pt>
                <c:pt idx="11">
                  <c:v>13705200</c:v>
                </c:pt>
                <c:pt idx="12">
                  <c:v>11746200</c:v>
                </c:pt>
                <c:pt idx="13">
                  <c:v>11759400</c:v>
                </c:pt>
                <c:pt idx="14">
                  <c:v>11775200</c:v>
                </c:pt>
              </c:numCache>
            </c:numRef>
          </c:val>
          <c:smooth val="0"/>
        </c:ser>
        <c:ser>
          <c:idx val="0"/>
          <c:order val="1"/>
          <c:tx>
            <c:strRef>
              <c:f>'WIRE-表'!$A$7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'WIRE-表'!$B$7:$Z$7</c:f>
              <c:numCache>
                <c:ptCount val="25"/>
                <c:pt idx="0">
                  <c:v>6475100</c:v>
                </c:pt>
                <c:pt idx="1">
                  <c:v>6475100</c:v>
                </c:pt>
                <c:pt idx="2">
                  <c:v>6475100</c:v>
                </c:pt>
                <c:pt idx="3">
                  <c:v>6475100</c:v>
                </c:pt>
                <c:pt idx="4">
                  <c:v>6475100</c:v>
                </c:pt>
                <c:pt idx="5">
                  <c:v>6475100</c:v>
                </c:pt>
                <c:pt idx="6">
                  <c:v>6475100</c:v>
                </c:pt>
                <c:pt idx="7">
                  <c:v>6477960</c:v>
                </c:pt>
                <c:pt idx="8">
                  <c:v>6508300</c:v>
                </c:pt>
                <c:pt idx="9">
                  <c:v>6508300</c:v>
                </c:pt>
                <c:pt idx="10">
                  <c:v>6508300</c:v>
                </c:pt>
                <c:pt idx="11">
                  <c:v>6510900</c:v>
                </c:pt>
                <c:pt idx="12">
                  <c:v>5183700</c:v>
                </c:pt>
                <c:pt idx="13">
                  <c:v>5185500</c:v>
                </c:pt>
                <c:pt idx="14">
                  <c:v>5185500</c:v>
                </c:pt>
              </c:numCache>
            </c:numRef>
          </c:val>
          <c:smooth val="0"/>
        </c:ser>
        <c:ser>
          <c:idx val="6"/>
          <c:order val="2"/>
          <c:tx>
            <c:strRef>
              <c:f>'WIRE-表'!$A$8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'WIRE-表'!$B$8:$Z$8</c:f>
              <c:numCache>
                <c:ptCount val="25"/>
                <c:pt idx="0">
                  <c:v>7911500</c:v>
                </c:pt>
                <c:pt idx="1">
                  <c:v>7911500</c:v>
                </c:pt>
                <c:pt idx="2">
                  <c:v>7915650</c:v>
                </c:pt>
                <c:pt idx="3">
                  <c:v>7915650</c:v>
                </c:pt>
                <c:pt idx="4">
                  <c:v>7916000</c:v>
                </c:pt>
                <c:pt idx="5">
                  <c:v>7916000</c:v>
                </c:pt>
                <c:pt idx="6">
                  <c:v>7926000</c:v>
                </c:pt>
                <c:pt idx="7">
                  <c:v>7931000</c:v>
                </c:pt>
                <c:pt idx="8">
                  <c:v>7925600</c:v>
                </c:pt>
                <c:pt idx="9">
                  <c:v>7931600</c:v>
                </c:pt>
                <c:pt idx="10">
                  <c:v>7931600</c:v>
                </c:pt>
                <c:pt idx="11">
                  <c:v>7931600</c:v>
                </c:pt>
                <c:pt idx="12">
                  <c:v>6315100</c:v>
                </c:pt>
                <c:pt idx="13">
                  <c:v>6317300</c:v>
                </c:pt>
                <c:pt idx="14">
                  <c:v>6324000</c:v>
                </c:pt>
              </c:numCache>
            </c:numRef>
          </c:val>
          <c:smooth val="0"/>
        </c:ser>
        <c:ser>
          <c:idx val="7"/>
          <c:order val="3"/>
          <c:tx>
            <c:strRef>
              <c:f>'WIRE-表'!$A$9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'WIRE-表'!$B$9:$Z$9</c:f>
              <c:numCache>
                <c:ptCount val="25"/>
                <c:pt idx="0">
                  <c:v>7289811</c:v>
                </c:pt>
                <c:pt idx="1">
                  <c:v>7289811</c:v>
                </c:pt>
                <c:pt idx="2">
                  <c:v>7287918</c:v>
                </c:pt>
                <c:pt idx="3">
                  <c:v>7287918</c:v>
                </c:pt>
                <c:pt idx="4">
                  <c:v>7308741</c:v>
                </c:pt>
                <c:pt idx="5">
                  <c:v>7308741</c:v>
                </c:pt>
                <c:pt idx="6">
                  <c:v>7312854</c:v>
                </c:pt>
                <c:pt idx="7">
                  <c:v>7312643</c:v>
                </c:pt>
                <c:pt idx="8">
                  <c:v>7303078</c:v>
                </c:pt>
                <c:pt idx="9">
                  <c:v>7303078</c:v>
                </c:pt>
                <c:pt idx="10">
                  <c:v>7304084</c:v>
                </c:pt>
                <c:pt idx="11">
                  <c:v>7309686</c:v>
                </c:pt>
                <c:pt idx="12">
                  <c:v>7315673</c:v>
                </c:pt>
                <c:pt idx="13">
                  <c:v>7322644</c:v>
                </c:pt>
                <c:pt idx="14">
                  <c:v>7324514</c:v>
                </c:pt>
              </c:numCache>
            </c:numRef>
          </c:val>
          <c:smooth val="0"/>
        </c:ser>
        <c:ser>
          <c:idx val="8"/>
          <c:order val="4"/>
          <c:tx>
            <c:strRef>
              <c:f>'WIRE-表'!$A$10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'WIRE-表'!$B$10:$Z$10</c:f>
              <c:numCache>
                <c:ptCount val="25"/>
                <c:pt idx="0">
                  <c:v>2961063</c:v>
                </c:pt>
                <c:pt idx="1">
                  <c:v>2961063</c:v>
                </c:pt>
                <c:pt idx="2">
                  <c:v>2961711</c:v>
                </c:pt>
                <c:pt idx="3">
                  <c:v>2961711</c:v>
                </c:pt>
                <c:pt idx="4">
                  <c:v>2961711</c:v>
                </c:pt>
                <c:pt idx="5">
                  <c:v>2961711</c:v>
                </c:pt>
                <c:pt idx="6">
                  <c:v>2961711</c:v>
                </c:pt>
                <c:pt idx="7">
                  <c:v>2963019</c:v>
                </c:pt>
                <c:pt idx="8">
                  <c:v>2967785</c:v>
                </c:pt>
                <c:pt idx="9">
                  <c:v>2968436</c:v>
                </c:pt>
                <c:pt idx="10">
                  <c:v>2968436</c:v>
                </c:pt>
                <c:pt idx="11">
                  <c:v>2968970</c:v>
                </c:pt>
                <c:pt idx="12">
                  <c:v>2954709</c:v>
                </c:pt>
                <c:pt idx="13">
                  <c:v>2960921</c:v>
                </c:pt>
                <c:pt idx="14">
                  <c:v>2961135</c:v>
                </c:pt>
              </c:numCache>
            </c:numRef>
          </c:val>
          <c:smooth val="0"/>
        </c:ser>
        <c:ser>
          <c:idx val="2"/>
          <c:order val="5"/>
          <c:tx>
            <c:strRef>
              <c:f>'WIRE-表'!$A$11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'WIRE-表'!$B$11:$Z$11</c:f>
              <c:numCache>
                <c:ptCount val="25"/>
                <c:pt idx="0">
                  <c:v>3605939</c:v>
                </c:pt>
                <c:pt idx="1">
                  <c:v>3605939</c:v>
                </c:pt>
                <c:pt idx="2">
                  <c:v>3650178</c:v>
                </c:pt>
                <c:pt idx="3">
                  <c:v>3650178</c:v>
                </c:pt>
                <c:pt idx="4">
                  <c:v>3622478</c:v>
                </c:pt>
                <c:pt idx="5">
                  <c:v>3622478</c:v>
                </c:pt>
                <c:pt idx="6">
                  <c:v>3623241</c:v>
                </c:pt>
                <c:pt idx="7">
                  <c:v>3624658</c:v>
                </c:pt>
                <c:pt idx="8">
                  <c:v>3627814</c:v>
                </c:pt>
                <c:pt idx="9">
                  <c:v>3632753</c:v>
                </c:pt>
                <c:pt idx="10">
                  <c:v>3632753</c:v>
                </c:pt>
                <c:pt idx="11">
                  <c:v>3632753</c:v>
                </c:pt>
                <c:pt idx="12">
                  <c:v>3645051</c:v>
                </c:pt>
                <c:pt idx="13">
                  <c:v>3648435</c:v>
                </c:pt>
                <c:pt idx="14">
                  <c:v>3652555</c:v>
                </c:pt>
              </c:numCache>
            </c:numRef>
          </c:val>
          <c:smooth val="0"/>
        </c:ser>
        <c:marker val="1"/>
        <c:axId val="10737019"/>
        <c:axId val="29524308"/>
      </c:lineChart>
      <c:lineChart>
        <c:grouping val="standard"/>
        <c:varyColors val="0"/>
        <c:ser>
          <c:idx val="3"/>
          <c:order val="6"/>
          <c:tx>
            <c:strRef>
              <c:f>'WIRE-表'!$A$12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'WIRE-表'!$B$12:$Z$12</c:f>
              <c:numCache>
                <c:ptCount val="25"/>
                <c:pt idx="0">
                  <c:v>0.5339151865821951</c:v>
                </c:pt>
                <c:pt idx="1">
                  <c:v>0.5339151865821951</c:v>
                </c:pt>
                <c:pt idx="2">
                  <c:v>0.5334952088838786</c:v>
                </c:pt>
                <c:pt idx="3">
                  <c:v>0.5334952088838786</c:v>
                </c:pt>
                <c:pt idx="4">
                  <c:v>0.5336249671446511</c:v>
                </c:pt>
                <c:pt idx="5">
                  <c:v>0.5336249671446511</c:v>
                </c:pt>
                <c:pt idx="6">
                  <c:v>0.5345419060567519</c:v>
                </c:pt>
                <c:pt idx="7">
                  <c:v>0.5338669830260997</c:v>
                </c:pt>
                <c:pt idx="8">
                  <c:v>0.5339131769797637</c:v>
                </c:pt>
                <c:pt idx="9">
                  <c:v>0.5339131769797637</c:v>
                </c:pt>
                <c:pt idx="10">
                  <c:v>0.5330047578738434</c:v>
                </c:pt>
                <c:pt idx="11">
                  <c:v>0.5333512827248051</c:v>
                </c:pt>
                <c:pt idx="12">
                  <c:v>0.6228118880999812</c:v>
                </c:pt>
                <c:pt idx="13">
                  <c:v>0.6227055802166778</c:v>
                </c:pt>
                <c:pt idx="14">
                  <c:v>0.6220288402744751</c:v>
                </c:pt>
              </c:numCache>
            </c:numRef>
          </c:val>
          <c:smooth val="0"/>
        </c:ser>
        <c:ser>
          <c:idx val="4"/>
          <c:order val="7"/>
          <c:tx>
            <c:strRef>
              <c:f>'WIRE-表'!$A$13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'WIRE-表'!$B$13:$Z$13</c:f>
              <c:numCache>
                <c:ptCount val="25"/>
                <c:pt idx="0">
                  <c:v>0.45729996447931304</c:v>
                </c:pt>
                <c:pt idx="1">
                  <c:v>0.45729996447931304</c:v>
                </c:pt>
                <c:pt idx="2">
                  <c:v>0.45740004015382</c:v>
                </c:pt>
                <c:pt idx="3">
                  <c:v>0.45740004015382</c:v>
                </c:pt>
                <c:pt idx="4">
                  <c:v>0.45740004015382</c:v>
                </c:pt>
                <c:pt idx="5">
                  <c:v>0.45740004015382</c:v>
                </c:pt>
                <c:pt idx="6">
                  <c:v>0.45740004015382</c:v>
                </c:pt>
                <c:pt idx="7">
                  <c:v>0.4574000148194802</c:v>
                </c:pt>
                <c:pt idx="8">
                  <c:v>0.45600003072999096</c:v>
                </c:pt>
                <c:pt idx="9">
                  <c:v>0.4561000568504832</c:v>
                </c:pt>
                <c:pt idx="10">
                  <c:v>0.4561000568504832</c:v>
                </c:pt>
                <c:pt idx="11">
                  <c:v>0.45599993856456095</c:v>
                </c:pt>
                <c:pt idx="12">
                  <c:v>0.57</c:v>
                </c:pt>
                <c:pt idx="13">
                  <c:v>0.5710000964227172</c:v>
                </c:pt>
                <c:pt idx="14">
                  <c:v>0.5710413653456754</c:v>
                </c:pt>
              </c:numCache>
            </c:numRef>
          </c:val>
          <c:smooth val="0"/>
        </c:ser>
        <c:ser>
          <c:idx val="5"/>
          <c:order val="8"/>
          <c:tx>
            <c:strRef>
              <c:f>'WIRE-表'!$A$14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'WIRE-表'!$B$14:$Z$14</c:f>
              <c:numCache>
                <c:ptCount val="25"/>
                <c:pt idx="0">
                  <c:v>0.4557844909309233</c:v>
                </c:pt>
                <c:pt idx="1">
                  <c:v>0.4557844909309233</c:v>
                </c:pt>
                <c:pt idx="2">
                  <c:v>0.4611343351461977</c:v>
                </c:pt>
                <c:pt idx="3">
                  <c:v>0.4611343351461977</c:v>
                </c:pt>
                <c:pt idx="4">
                  <c:v>0.4576147043961597</c:v>
                </c:pt>
                <c:pt idx="5">
                  <c:v>0.4576147043961597</c:v>
                </c:pt>
                <c:pt idx="6">
                  <c:v>0.4571336109008327</c:v>
                </c:pt>
                <c:pt idx="7">
                  <c:v>0.4570240827134031</c:v>
                </c:pt>
                <c:pt idx="8">
                  <c:v>0.45773367316039165</c:v>
                </c:pt>
                <c:pt idx="9">
                  <c:v>0.4580101114529225</c:v>
                </c:pt>
                <c:pt idx="10">
                  <c:v>0.4580101114529225</c:v>
                </c:pt>
                <c:pt idx="11">
                  <c:v>0.4580101114529225</c:v>
                </c:pt>
                <c:pt idx="12">
                  <c:v>0.577196085572675</c:v>
                </c:pt>
                <c:pt idx="13">
                  <c:v>0.5775307488958891</c:v>
                </c:pt>
                <c:pt idx="14">
                  <c:v>0.5775703668564199</c:v>
                </c:pt>
              </c:numCache>
            </c:numRef>
          </c:val>
          <c:smooth val="0"/>
        </c:ser>
        <c:marker val="1"/>
        <c:axId val="64392181"/>
        <c:axId val="42658718"/>
      </c:lineChart>
      <c:catAx>
        <c:axId val="10737019"/>
        <c:scaling>
          <c:orientation val="minMax"/>
        </c:scaling>
        <c:axPos val="b"/>
        <c:delete val="0"/>
        <c:numFmt formatCode="General" sourceLinked="1"/>
        <c:majorTickMark val="in"/>
        <c:minorTickMark val="none"/>
        <c:tickLblPos val="nextTo"/>
        <c:crossAx val="29524308"/>
        <c:crossesAt val="2800000"/>
        <c:auto val="0"/>
        <c:lblOffset val="100"/>
        <c:noMultiLvlLbl val="0"/>
      </c:catAx>
      <c:valAx>
        <c:axId val="29524308"/>
        <c:scaling>
          <c:orientation val="minMax"/>
          <c:max val="14800000"/>
          <c:min val="2800000"/>
        </c:scaling>
        <c:axPos val="l"/>
        <c:title>
          <c:tx>
            <c:rich>
              <a:bodyPr vert="horz" rot="0" anchor="ctr"/>
              <a:lstStyle/>
              <a:p>
                <a:pPr algn="ctr">
                  <a:defRPr/>
                </a:pPr>
                <a:r>
                  <a:rPr lang="en-US" cap="none" sz="1000" b="0" i="0" u="none" baseline="0"/>
                  <a:t>市話線路</a:t>
                </a:r>
                <a:r>
                  <a:rPr lang="en-US" cap="none" sz="1000" b="0" i="0" u="none" baseline="0"/>
                  <a:t>(</a:t>
                </a:r>
                <a:r>
                  <a:rPr lang="en-US" cap="none" sz="1000" b="0" i="0" u="none" baseline="0"/>
                  <a:t>對</a:t>
                </a:r>
                <a:r>
                  <a:rPr lang="en-US" cap="none" sz="1000" b="0" i="0" u="none" baseline="0"/>
                  <a:t>)</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10737019"/>
        <c:crossesAt val="1"/>
        <c:crossBetween val="between"/>
        <c:dispUnits/>
        <c:majorUnit val="2000000"/>
      </c:valAx>
      <c:catAx>
        <c:axId val="64392181"/>
        <c:scaling>
          <c:orientation val="minMax"/>
        </c:scaling>
        <c:axPos val="b"/>
        <c:delete val="1"/>
        <c:majorTickMark val="in"/>
        <c:minorTickMark val="none"/>
        <c:tickLblPos val="nextTo"/>
        <c:crossAx val="42658718"/>
        <c:crossesAt val="0.4"/>
        <c:auto val="0"/>
        <c:lblOffset val="100"/>
        <c:noMultiLvlLbl val="0"/>
      </c:catAx>
      <c:valAx>
        <c:axId val="42658718"/>
        <c:scaling>
          <c:orientation val="minMax"/>
          <c:max val="0.7"/>
          <c:min val="0.4"/>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64392181"/>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國內、國際海纜頻寬暨使用率統計分析圖(月報)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'MARI-表'!$A$4</c:f>
              <c:strCache>
                <c:ptCount val="1"/>
                <c:pt idx="0">
                  <c:v>國內海纜頻寬總容量</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'MARI-表'!$B$4:$M$4</c:f>
              <c:numCache>
                <c:ptCount val="12"/>
                <c:pt idx="0">
                  <c:v>5825</c:v>
                </c:pt>
                <c:pt idx="1">
                  <c:v>5825</c:v>
                </c:pt>
                <c:pt idx="2">
                  <c:v>5825</c:v>
                </c:pt>
                <c:pt idx="3">
                  <c:v>10665</c:v>
                </c:pt>
                <c:pt idx="4">
                  <c:v>10665</c:v>
                </c:pt>
                <c:pt idx="5">
                  <c:v>10665</c:v>
                </c:pt>
                <c:pt idx="6">
                  <c:v>10665</c:v>
                </c:pt>
              </c:numCache>
            </c:numRef>
          </c:val>
          <c:smooth val="0"/>
        </c:ser>
        <c:ser>
          <c:idx val="0"/>
          <c:order val="1"/>
          <c:tx>
            <c:strRef>
              <c:f>'MARI-表'!$A$5</c:f>
              <c:strCache>
                <c:ptCount val="1"/>
                <c:pt idx="0">
                  <c:v>國際海纜頻寬總容量</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'MARI-表'!$B$5:$M$5</c:f>
              <c:numCache>
                <c:ptCount val="12"/>
                <c:pt idx="0">
                  <c:v>28864</c:v>
                </c:pt>
                <c:pt idx="1">
                  <c:v>28864</c:v>
                </c:pt>
                <c:pt idx="2">
                  <c:v>28864</c:v>
                </c:pt>
                <c:pt idx="3">
                  <c:v>28864</c:v>
                </c:pt>
                <c:pt idx="4">
                  <c:v>28864</c:v>
                </c:pt>
                <c:pt idx="5">
                  <c:v>28864</c:v>
                </c:pt>
                <c:pt idx="6">
                  <c:v>28864</c:v>
                </c:pt>
              </c:numCache>
            </c:numRef>
          </c:val>
          <c:smooth val="0"/>
        </c:ser>
        <c:ser>
          <c:idx val="5"/>
          <c:order val="2"/>
          <c:tx>
            <c:strRef>
              <c:f>'MARI-表'!$A$6</c:f>
              <c:strCache>
                <c:ptCount val="1"/>
                <c:pt idx="0">
                  <c:v>國內海纜頻寬使用量</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'MARI-表'!$B$6:$M$6</c:f>
              <c:numCache>
                <c:ptCount val="12"/>
                <c:pt idx="0">
                  <c:v>1805</c:v>
                </c:pt>
                <c:pt idx="1">
                  <c:v>1850</c:v>
                </c:pt>
                <c:pt idx="2">
                  <c:v>1860</c:v>
                </c:pt>
                <c:pt idx="3">
                  <c:v>2825</c:v>
                </c:pt>
                <c:pt idx="4">
                  <c:v>3570</c:v>
                </c:pt>
                <c:pt idx="5">
                  <c:v>3600</c:v>
                </c:pt>
                <c:pt idx="6">
                  <c:v>3610</c:v>
                </c:pt>
              </c:numCache>
            </c:numRef>
          </c:val>
          <c:smooth val="0"/>
        </c:ser>
        <c:ser>
          <c:idx val="2"/>
          <c:order val="3"/>
          <c:tx>
            <c:strRef>
              <c:f>'MARI-表'!$A$7</c:f>
              <c:strCache>
                <c:ptCount val="1"/>
                <c:pt idx="0">
                  <c:v>國際海纜頻寬使用量</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'MARI-表'!$B$7:$M$7</c:f>
              <c:numCache>
                <c:ptCount val="12"/>
                <c:pt idx="0">
                  <c:v>8682</c:v>
                </c:pt>
                <c:pt idx="1">
                  <c:v>8932</c:v>
                </c:pt>
                <c:pt idx="2">
                  <c:v>9144</c:v>
                </c:pt>
                <c:pt idx="3">
                  <c:v>9892</c:v>
                </c:pt>
                <c:pt idx="4">
                  <c:v>9888</c:v>
                </c:pt>
                <c:pt idx="5">
                  <c:v>10506</c:v>
                </c:pt>
                <c:pt idx="6">
                  <c:v>10774</c:v>
                </c:pt>
              </c:numCache>
            </c:numRef>
          </c:val>
          <c:smooth val="0"/>
        </c:ser>
        <c:marker val="1"/>
        <c:axId val="48384143"/>
        <c:axId val="32804104"/>
      </c:lineChart>
      <c:lineChart>
        <c:grouping val="standard"/>
        <c:varyColors val="0"/>
        <c:ser>
          <c:idx val="3"/>
          <c:order val="4"/>
          <c:tx>
            <c:strRef>
              <c:f>'MARI-表'!$A$8</c:f>
              <c:strCache>
                <c:ptCount val="1"/>
                <c:pt idx="0">
                  <c:v>國內海纜頻寬使用率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'MARI-表'!$B$8:$M$8</c:f>
              <c:numCache>
                <c:ptCount val="12"/>
                <c:pt idx="0">
                  <c:v>0.3098712446351931</c:v>
                </c:pt>
                <c:pt idx="1">
                  <c:v>0.31759656652360513</c:v>
                </c:pt>
                <c:pt idx="2">
                  <c:v>0.31931330472103003</c:v>
                </c:pt>
                <c:pt idx="3">
                  <c:v>0.2648851383028598</c:v>
                </c:pt>
                <c:pt idx="4">
                  <c:v>0.33473980309423346</c:v>
                </c:pt>
                <c:pt idx="5">
                  <c:v>0.33755274261603374</c:v>
                </c:pt>
                <c:pt idx="6">
                  <c:v>0.33849038912330054</c:v>
                </c:pt>
              </c:numCache>
            </c:numRef>
          </c:val>
          <c:smooth val="0"/>
        </c:ser>
        <c:ser>
          <c:idx val="4"/>
          <c:order val="5"/>
          <c:tx>
            <c:strRef>
              <c:f>'MARI-表'!$A$9</c:f>
              <c:strCache>
                <c:ptCount val="1"/>
                <c:pt idx="0">
                  <c:v>國際海纜頻寬使用率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'MARI-表'!$B$9:$M$9</c:f>
              <c:numCache>
                <c:ptCount val="12"/>
                <c:pt idx="0">
                  <c:v>0.300789911308204</c:v>
                </c:pt>
                <c:pt idx="1">
                  <c:v>0.3094512195121951</c:v>
                </c:pt>
                <c:pt idx="2">
                  <c:v>0.3167960088691796</c:v>
                </c:pt>
                <c:pt idx="3">
                  <c:v>0.34271064301552107</c:v>
                </c:pt>
                <c:pt idx="4">
                  <c:v>0.3425720620842572</c:v>
                </c:pt>
                <c:pt idx="5">
                  <c:v>0.36398281596452325</c:v>
                </c:pt>
                <c:pt idx="6">
                  <c:v>0.3732677383592018</c:v>
                </c:pt>
              </c:numCache>
            </c:numRef>
          </c:val>
          <c:smooth val="0"/>
        </c:ser>
        <c:marker val="1"/>
        <c:axId val="26801481"/>
        <c:axId val="39886738"/>
      </c:lineChart>
      <c:catAx>
        <c:axId val="48384143"/>
        <c:scaling>
          <c:orientation val="minMax"/>
        </c:scaling>
        <c:axPos val="b"/>
        <c:delete val="0"/>
        <c:numFmt formatCode="General" sourceLinked="1"/>
        <c:majorTickMark val="in"/>
        <c:minorTickMark val="none"/>
        <c:tickLblPos val="nextTo"/>
        <c:crossAx val="32804104"/>
        <c:crosses val="autoZero"/>
        <c:auto val="0"/>
        <c:lblOffset val="100"/>
        <c:noMultiLvlLbl val="0"/>
      </c:catAx>
      <c:valAx>
        <c:axId val="32804104"/>
        <c:scaling>
          <c:orientation val="minMax"/>
          <c:max val="36000"/>
          <c:min val="1000"/>
        </c:scaling>
        <c:axPos val="l"/>
        <c:title>
          <c:tx>
            <c:rich>
              <a:bodyPr vert="horz" rot="0" anchor="ctr"/>
              <a:lstStyle/>
              <a:p>
                <a:pPr algn="ctr">
                  <a:defRPr/>
                </a:pPr>
                <a:r>
                  <a:rPr lang="en-US" cap="none" sz="1000" b="0" i="0" u="none" baseline="0"/>
                  <a:t>海纜頻寬Mbps</a:t>
                </a:r>
              </a:p>
            </c:rich>
          </c:tx>
          <c:layout>
            <c:manualLayout>
              <c:xMode val="factor"/>
              <c:yMode val="factor"/>
              <c:x val="0.03875"/>
              <c:y val="0.1375"/>
            </c:manualLayout>
          </c:layout>
          <c:overlay val="0"/>
          <c:spPr>
            <a:noFill/>
            <a:ln>
              <a:noFill/>
            </a:ln>
          </c:spPr>
        </c:title>
        <c:majorGridlines/>
        <c:delete val="0"/>
        <c:numFmt formatCode="General" sourceLinked="1"/>
        <c:majorTickMark val="in"/>
        <c:minorTickMark val="none"/>
        <c:tickLblPos val="nextTo"/>
        <c:crossAx val="48384143"/>
        <c:crossesAt val="1"/>
        <c:crossBetween val="between"/>
        <c:dispUnits/>
        <c:majorUnit val="2000"/>
      </c:valAx>
      <c:catAx>
        <c:axId val="26801481"/>
        <c:scaling>
          <c:orientation val="minMax"/>
        </c:scaling>
        <c:axPos val="b"/>
        <c:delete val="1"/>
        <c:majorTickMark val="in"/>
        <c:minorTickMark val="none"/>
        <c:tickLblPos val="nextTo"/>
        <c:crossAx val="39886738"/>
        <c:crossesAt val="0.25"/>
        <c:auto val="0"/>
        <c:lblOffset val="100"/>
        <c:noMultiLvlLbl val="0"/>
      </c:catAx>
      <c:valAx>
        <c:axId val="39886738"/>
        <c:scaling>
          <c:orientation val="minMax"/>
          <c:max val="0.4"/>
          <c:min val="0.25"/>
        </c:scaling>
        <c:axPos val="l"/>
        <c:title>
          <c:tx>
            <c:rich>
              <a:bodyPr vert="horz" rot="0" anchor="ctr"/>
              <a:lstStyle/>
              <a:p>
                <a:pPr algn="ctr">
                  <a:defRPr/>
                </a:pPr>
                <a:r>
                  <a:rPr lang="en-US" cap="none" sz="1000" b="0" i="0" u="none" baseline="0"/>
                  <a:t>使用率(%)</a:t>
                </a:r>
              </a:p>
            </c:rich>
          </c:tx>
          <c:layout>
            <c:manualLayout>
              <c:xMode val="factor"/>
              <c:yMode val="factor"/>
              <c:x val="0.0165"/>
              <c:y val="0.14"/>
            </c:manualLayout>
          </c:layout>
          <c:overlay val="0"/>
          <c:spPr>
            <a:noFill/>
            <a:ln>
              <a:noFill/>
            </a:ln>
          </c:spPr>
        </c:title>
        <c:delete val="0"/>
        <c:numFmt formatCode="General" sourceLinked="1"/>
        <c:majorTickMark val="in"/>
        <c:minorTickMark val="none"/>
        <c:tickLblPos val="nextTo"/>
        <c:crossAx val="26801481"/>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三區分公司ISDN-BRA設備門號暨使用率統計分析圖(月報)</a:t>
            </a:r>
          </a:p>
        </c:rich>
      </c:tx>
      <c:layout/>
      <c:spPr>
        <a:noFill/>
        <a:ln>
          <a:noFill/>
        </a:ln>
      </c:spPr>
    </c:title>
    <c:plotArea>
      <c:layout>
        <c:manualLayout>
          <c:xMode val="edge"/>
          <c:yMode val="edge"/>
          <c:x val="0.0345"/>
          <c:y val="0.1655"/>
          <c:w val="0.931"/>
          <c:h val="0.81875"/>
        </c:manualLayout>
      </c:layout>
      <c:lineChart>
        <c:grouping val="standard"/>
        <c:varyColors val="0"/>
        <c:ser>
          <c:idx val="1"/>
          <c:order val="0"/>
          <c:tx>
            <c:strRef>
              <c:f>'BRA-表'!$A$6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'BRA-表'!$B$6:$M$6</c:f>
              <c:numCache>
                <c:ptCount val="12"/>
                <c:pt idx="0">
                  <c:v>79129</c:v>
                </c:pt>
                <c:pt idx="1">
                  <c:v>79129</c:v>
                </c:pt>
                <c:pt idx="2">
                  <c:v>79129</c:v>
                </c:pt>
                <c:pt idx="3">
                  <c:v>79129</c:v>
                </c:pt>
                <c:pt idx="4">
                  <c:v>79129</c:v>
                </c:pt>
                <c:pt idx="5">
                  <c:v>79257</c:v>
                </c:pt>
                <c:pt idx="6">
                  <c:v>79705</c:v>
                </c:pt>
              </c:numCache>
            </c:numRef>
          </c:val>
          <c:smooth val="0"/>
        </c:ser>
        <c:ser>
          <c:idx val="0"/>
          <c:order val="1"/>
          <c:tx>
            <c:strRef>
              <c:f>'BRA-表'!$A$7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'BRA-表'!$B$7:$M$7</c:f>
              <c:numCache>
                <c:ptCount val="12"/>
                <c:pt idx="0">
                  <c:v>23590</c:v>
                </c:pt>
                <c:pt idx="1">
                  <c:v>23590</c:v>
                </c:pt>
                <c:pt idx="2">
                  <c:v>23590</c:v>
                </c:pt>
                <c:pt idx="3">
                  <c:v>23590</c:v>
                </c:pt>
                <c:pt idx="4">
                  <c:v>23846</c:v>
                </c:pt>
                <c:pt idx="5">
                  <c:v>23630</c:v>
                </c:pt>
                <c:pt idx="6">
                  <c:v>23642</c:v>
                </c:pt>
              </c:numCache>
            </c:numRef>
          </c:val>
          <c:smooth val="0"/>
        </c:ser>
        <c:ser>
          <c:idx val="6"/>
          <c:order val="2"/>
          <c:tx>
            <c:strRef>
              <c:f>'BRA-表'!$A$8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'BRA-表'!$B$8:$M$8</c:f>
              <c:numCache>
                <c:ptCount val="12"/>
                <c:pt idx="0">
                  <c:v>41278</c:v>
                </c:pt>
                <c:pt idx="1">
                  <c:v>41278</c:v>
                </c:pt>
                <c:pt idx="2">
                  <c:v>41278</c:v>
                </c:pt>
                <c:pt idx="3">
                  <c:v>41278</c:v>
                </c:pt>
                <c:pt idx="4">
                  <c:v>41710</c:v>
                </c:pt>
                <c:pt idx="5">
                  <c:v>42574</c:v>
                </c:pt>
                <c:pt idx="6">
                  <c:v>42730</c:v>
                </c:pt>
              </c:numCache>
            </c:numRef>
          </c:val>
          <c:smooth val="0"/>
        </c:ser>
        <c:ser>
          <c:idx val="7"/>
          <c:order val="3"/>
          <c:tx>
            <c:strRef>
              <c:f>'BRA-表'!$A$9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'BRA-表'!$B$9:$M$9</c:f>
              <c:numCache>
                <c:ptCount val="12"/>
                <c:pt idx="0">
                  <c:v>18893</c:v>
                </c:pt>
                <c:pt idx="1">
                  <c:v>18884</c:v>
                </c:pt>
                <c:pt idx="2">
                  <c:v>18738</c:v>
                </c:pt>
                <c:pt idx="3">
                  <c:v>18630</c:v>
                </c:pt>
                <c:pt idx="4">
                  <c:v>18538</c:v>
                </c:pt>
                <c:pt idx="5">
                  <c:v>18428</c:v>
                </c:pt>
                <c:pt idx="6">
                  <c:v>18335</c:v>
                </c:pt>
              </c:numCache>
            </c:numRef>
          </c:val>
          <c:smooth val="0"/>
        </c:ser>
        <c:ser>
          <c:idx val="8"/>
          <c:order val="4"/>
          <c:tx>
            <c:strRef>
              <c:f>'BRA-表'!$A$10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'BRA-表'!$B$10:$M$10</c:f>
              <c:numCache>
                <c:ptCount val="12"/>
                <c:pt idx="0">
                  <c:v>3843</c:v>
                </c:pt>
                <c:pt idx="1">
                  <c:v>3825</c:v>
                </c:pt>
                <c:pt idx="2">
                  <c:v>3838</c:v>
                </c:pt>
                <c:pt idx="3">
                  <c:v>3840</c:v>
                </c:pt>
                <c:pt idx="4">
                  <c:v>3857</c:v>
                </c:pt>
                <c:pt idx="5">
                  <c:v>3845</c:v>
                </c:pt>
                <c:pt idx="6">
                  <c:v>3869</c:v>
                </c:pt>
              </c:numCache>
            </c:numRef>
          </c:val>
          <c:smooth val="0"/>
        </c:ser>
        <c:ser>
          <c:idx val="2"/>
          <c:order val="5"/>
          <c:tx>
            <c:strRef>
              <c:f>'BRA-表'!$A$11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'BRA-表'!$B$11:$M$11</c:f>
              <c:numCache>
                <c:ptCount val="12"/>
                <c:pt idx="0">
                  <c:v>5503</c:v>
                </c:pt>
                <c:pt idx="1">
                  <c:v>5462</c:v>
                </c:pt>
                <c:pt idx="2">
                  <c:v>5440</c:v>
                </c:pt>
                <c:pt idx="3">
                  <c:v>5430</c:v>
                </c:pt>
                <c:pt idx="4">
                  <c:v>5484</c:v>
                </c:pt>
                <c:pt idx="5">
                  <c:v>5508</c:v>
                </c:pt>
                <c:pt idx="6">
                  <c:v>5511</c:v>
                </c:pt>
              </c:numCache>
            </c:numRef>
          </c:val>
          <c:smooth val="0"/>
        </c:ser>
        <c:marker val="1"/>
        <c:axId val="59416291"/>
        <c:axId val="64984572"/>
      </c:lineChart>
      <c:lineChart>
        <c:grouping val="standard"/>
        <c:varyColors val="0"/>
        <c:ser>
          <c:idx val="3"/>
          <c:order val="6"/>
          <c:tx>
            <c:strRef>
              <c:f>'BRA-表'!$A$12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'BRA-表'!$B$12:$M$12</c:f>
              <c:numCache>
                <c:ptCount val="12"/>
                <c:pt idx="0">
                  <c:v>0.23876202150918122</c:v>
                </c:pt>
                <c:pt idx="1">
                  <c:v>0.23864828318315662</c:v>
                </c:pt>
                <c:pt idx="2">
                  <c:v>0.2368031947832021</c:v>
                </c:pt>
                <c:pt idx="3">
                  <c:v>0.235438334870907</c:v>
                </c:pt>
                <c:pt idx="4">
                  <c:v>0.23427567642710004</c:v>
                </c:pt>
                <c:pt idx="5">
                  <c:v>0.23250943134360372</c:v>
                </c:pt>
                <c:pt idx="6">
                  <c:v>0.2300357568533969</c:v>
                </c:pt>
              </c:numCache>
            </c:numRef>
          </c:val>
          <c:smooth val="0"/>
        </c:ser>
        <c:ser>
          <c:idx val="4"/>
          <c:order val="7"/>
          <c:tx>
            <c:strRef>
              <c:f>'BRA-表'!$A$13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'BRA-表'!$B$13:$M$13</c:f>
              <c:numCache>
                <c:ptCount val="12"/>
                <c:pt idx="0">
                  <c:v>0.1629080118694362</c:v>
                </c:pt>
                <c:pt idx="1">
                  <c:v>0.16214497668503602</c:v>
                </c:pt>
                <c:pt idx="2">
                  <c:v>0.16269605765154727</c:v>
                </c:pt>
                <c:pt idx="3">
                  <c:v>0.16278083933870285</c:v>
                </c:pt>
                <c:pt idx="4">
                  <c:v>0.1617462048142246</c:v>
                </c:pt>
                <c:pt idx="5">
                  <c:v>0.1627168853152772</c:v>
                </c:pt>
                <c:pt idx="6">
                  <c:v>0.1636494374418408</c:v>
                </c:pt>
              </c:numCache>
            </c:numRef>
          </c:val>
          <c:smooth val="0"/>
        </c:ser>
        <c:ser>
          <c:idx val="5"/>
          <c:order val="8"/>
          <c:tx>
            <c:strRef>
              <c:f>'BRA-表'!$A$14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'BRA-表'!$B$14:$M$14</c:f>
              <c:numCache>
                <c:ptCount val="12"/>
                <c:pt idx="0">
                  <c:v>0.13331556761471003</c:v>
                </c:pt>
                <c:pt idx="1">
                  <c:v>0.13232230243713358</c:v>
                </c:pt>
                <c:pt idx="2">
                  <c:v>0.13178933087843403</c:v>
                </c:pt>
                <c:pt idx="3">
                  <c:v>0.13154707107902514</c:v>
                </c:pt>
                <c:pt idx="4">
                  <c:v>0.13147926156796932</c:v>
                </c:pt>
                <c:pt idx="5">
                  <c:v>0.12937473575421618</c:v>
                </c:pt>
                <c:pt idx="6">
                  <c:v>0.12897261876901475</c:v>
                </c:pt>
              </c:numCache>
            </c:numRef>
          </c:val>
          <c:smooth val="0"/>
        </c:ser>
        <c:marker val="1"/>
        <c:axId val="47990237"/>
        <c:axId val="29258950"/>
      </c:lineChart>
      <c:catAx>
        <c:axId val="59416291"/>
        <c:scaling>
          <c:orientation val="minMax"/>
        </c:scaling>
        <c:axPos val="b"/>
        <c:delete val="0"/>
        <c:numFmt formatCode="General" sourceLinked="1"/>
        <c:majorTickMark val="in"/>
        <c:minorTickMark val="none"/>
        <c:tickLblPos val="nextTo"/>
        <c:crossAx val="64984572"/>
        <c:crossesAt val="3000"/>
        <c:auto val="0"/>
        <c:lblOffset val="100"/>
        <c:noMultiLvlLbl val="0"/>
      </c:catAx>
      <c:valAx>
        <c:axId val="64984572"/>
        <c:scaling>
          <c:orientation val="minMax"/>
          <c:max val="90000"/>
          <c:min val="3000"/>
        </c:scaling>
        <c:axPos val="l"/>
        <c:title>
          <c:tx>
            <c:rich>
              <a:bodyPr vert="horz" rot="0" anchor="ctr"/>
              <a:lstStyle/>
              <a:p>
                <a:pPr algn="ctr">
                  <a:defRPr/>
                </a:pPr>
                <a:r>
                  <a:rPr lang="en-US" cap="none" sz="1000" b="0" i="0" u="none" baseline="0"/>
                  <a:t>設備門號數(門)</a:t>
                </a:r>
              </a:p>
            </c:rich>
          </c:tx>
          <c:layout>
            <c:manualLayout>
              <c:xMode val="factor"/>
              <c:yMode val="factor"/>
              <c:x val="0.03475"/>
              <c:y val="0.13775"/>
            </c:manualLayout>
          </c:layout>
          <c:overlay val="0"/>
          <c:spPr>
            <a:noFill/>
            <a:ln>
              <a:noFill/>
            </a:ln>
          </c:spPr>
        </c:title>
        <c:majorGridlines/>
        <c:delete val="0"/>
        <c:numFmt formatCode="General" sourceLinked="1"/>
        <c:majorTickMark val="in"/>
        <c:minorTickMark val="none"/>
        <c:tickLblPos val="nextTo"/>
        <c:crossAx val="59416291"/>
        <c:crossesAt val="1"/>
        <c:crossBetween val="between"/>
        <c:dispUnits/>
        <c:majorUnit val="10000"/>
        <c:minorUnit val="5000"/>
      </c:valAx>
      <c:catAx>
        <c:axId val="47990237"/>
        <c:scaling>
          <c:orientation val="minMax"/>
        </c:scaling>
        <c:axPos val="b"/>
        <c:delete val="1"/>
        <c:majorTickMark val="in"/>
        <c:minorTickMark val="none"/>
        <c:tickLblPos val="nextTo"/>
        <c:crossAx val="29258950"/>
        <c:crossesAt val="0.1"/>
        <c:auto val="0"/>
        <c:lblOffset val="100"/>
        <c:noMultiLvlLbl val="0"/>
      </c:catAx>
      <c:valAx>
        <c:axId val="29258950"/>
        <c:scaling>
          <c:orientation val="minMax"/>
          <c:max val="0.25"/>
          <c:min val="0.1"/>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47990237"/>
        <c:crosses val="max"/>
        <c:crossBetween val="between"/>
        <c:dispUnits/>
        <c:majorUnit val="0.025"/>
        <c:minorUnit val="0.00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三區分公司ISDN-T1 PRA設備門號暨使用率統計分析圖(月報)</a:t>
            </a:r>
          </a:p>
        </c:rich>
      </c:tx>
      <c:layout/>
      <c:spPr>
        <a:noFill/>
        <a:ln>
          <a:noFill/>
        </a:ln>
      </c:spPr>
    </c:title>
    <c:plotArea>
      <c:layout>
        <c:manualLayout>
          <c:xMode val="edge"/>
          <c:yMode val="edge"/>
          <c:x val="0.0355"/>
          <c:y val="0.1525"/>
          <c:w val="0.93125"/>
          <c:h val="0.82475"/>
        </c:manualLayout>
      </c:layout>
      <c:lineChart>
        <c:grouping val="standard"/>
        <c:varyColors val="0"/>
        <c:ser>
          <c:idx val="1"/>
          <c:order val="0"/>
          <c:tx>
            <c:strRef>
              <c:f>'PRA-T-表'!$A$6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'PRA-T-表'!$B$6:$M$6</c:f>
              <c:numCache>
                <c:ptCount val="12"/>
                <c:pt idx="0">
                  <c:v>8177</c:v>
                </c:pt>
                <c:pt idx="1">
                  <c:v>8177</c:v>
                </c:pt>
                <c:pt idx="2">
                  <c:v>8177</c:v>
                </c:pt>
                <c:pt idx="3">
                  <c:v>8177</c:v>
                </c:pt>
                <c:pt idx="4">
                  <c:v>8177</c:v>
                </c:pt>
                <c:pt idx="5">
                  <c:v>8177</c:v>
                </c:pt>
                <c:pt idx="6">
                  <c:v>8177</c:v>
                </c:pt>
              </c:numCache>
            </c:numRef>
          </c:val>
          <c:smooth val="0"/>
        </c:ser>
        <c:ser>
          <c:idx val="0"/>
          <c:order val="1"/>
          <c:tx>
            <c:strRef>
              <c:f>'PRA-T-表'!$A$7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'PRA-T-表'!$B$7:$M$7</c:f>
              <c:numCache>
                <c:ptCount val="12"/>
                <c:pt idx="0">
                  <c:v>4486</c:v>
                </c:pt>
                <c:pt idx="1">
                  <c:v>4486</c:v>
                </c:pt>
                <c:pt idx="2">
                  <c:v>4486</c:v>
                </c:pt>
                <c:pt idx="3">
                  <c:v>4486</c:v>
                </c:pt>
                <c:pt idx="4">
                  <c:v>4586</c:v>
                </c:pt>
                <c:pt idx="5">
                  <c:v>4621</c:v>
                </c:pt>
                <c:pt idx="6">
                  <c:v>4721</c:v>
                </c:pt>
              </c:numCache>
            </c:numRef>
          </c:val>
          <c:smooth val="0"/>
        </c:ser>
        <c:ser>
          <c:idx val="6"/>
          <c:order val="2"/>
          <c:tx>
            <c:strRef>
              <c:f>'PRA-T-表'!$A$8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'PRA-T-表'!$B$8:$M$8</c:f>
              <c:numCache>
                <c:ptCount val="12"/>
                <c:pt idx="0">
                  <c:v>5614</c:v>
                </c:pt>
                <c:pt idx="1">
                  <c:v>5614</c:v>
                </c:pt>
                <c:pt idx="2">
                  <c:v>5614</c:v>
                </c:pt>
                <c:pt idx="3">
                  <c:v>5614</c:v>
                </c:pt>
                <c:pt idx="4">
                  <c:v>5614</c:v>
                </c:pt>
                <c:pt idx="5">
                  <c:v>5629</c:v>
                </c:pt>
                <c:pt idx="6">
                  <c:v>5614</c:v>
                </c:pt>
              </c:numCache>
            </c:numRef>
          </c:val>
          <c:smooth val="0"/>
        </c:ser>
        <c:ser>
          <c:idx val="7"/>
          <c:order val="3"/>
          <c:tx>
            <c:strRef>
              <c:f>'PRA-T-表'!$A$9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'PRA-T-表'!$B$9:$M$9</c:f>
              <c:numCache>
                <c:ptCount val="12"/>
                <c:pt idx="0">
                  <c:v>4710</c:v>
                </c:pt>
                <c:pt idx="1">
                  <c:v>4687</c:v>
                </c:pt>
                <c:pt idx="2">
                  <c:v>4643</c:v>
                </c:pt>
                <c:pt idx="3">
                  <c:v>4631</c:v>
                </c:pt>
                <c:pt idx="4">
                  <c:v>4603</c:v>
                </c:pt>
                <c:pt idx="5">
                  <c:v>4560</c:v>
                </c:pt>
                <c:pt idx="6">
                  <c:v>4286</c:v>
                </c:pt>
              </c:numCache>
            </c:numRef>
          </c:val>
          <c:smooth val="0"/>
        </c:ser>
        <c:ser>
          <c:idx val="8"/>
          <c:order val="4"/>
          <c:tx>
            <c:strRef>
              <c:f>'PRA-T-表'!$A$10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'PRA-T-表'!$B$10:$M$10</c:f>
              <c:numCache>
                <c:ptCount val="12"/>
                <c:pt idx="0">
                  <c:v>1786</c:v>
                </c:pt>
                <c:pt idx="1">
                  <c:v>1754</c:v>
                </c:pt>
                <c:pt idx="2">
                  <c:v>1742</c:v>
                </c:pt>
                <c:pt idx="3">
                  <c:v>1728</c:v>
                </c:pt>
                <c:pt idx="4">
                  <c:v>1686</c:v>
                </c:pt>
                <c:pt idx="5">
                  <c:v>1654</c:v>
                </c:pt>
                <c:pt idx="6">
                  <c:v>1599</c:v>
                </c:pt>
              </c:numCache>
            </c:numRef>
          </c:val>
          <c:smooth val="0"/>
        </c:ser>
        <c:ser>
          <c:idx val="2"/>
          <c:order val="5"/>
          <c:tx>
            <c:strRef>
              <c:f>'PRA-T-表'!$A$11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'PRA-T-表'!$B$11:$M$11</c:f>
              <c:numCache>
                <c:ptCount val="12"/>
                <c:pt idx="0">
                  <c:v>1668</c:v>
                </c:pt>
                <c:pt idx="1">
                  <c:v>1651</c:v>
                </c:pt>
                <c:pt idx="2">
                  <c:v>1658</c:v>
                </c:pt>
                <c:pt idx="3">
                  <c:v>1641</c:v>
                </c:pt>
                <c:pt idx="4">
                  <c:v>1687</c:v>
                </c:pt>
                <c:pt idx="5">
                  <c:v>1687</c:v>
                </c:pt>
                <c:pt idx="6">
                  <c:v>1573</c:v>
                </c:pt>
              </c:numCache>
            </c:numRef>
          </c:val>
          <c:smooth val="0"/>
        </c:ser>
        <c:marker val="1"/>
        <c:axId val="62003959"/>
        <c:axId val="21164720"/>
      </c:lineChart>
      <c:lineChart>
        <c:grouping val="standard"/>
        <c:varyColors val="0"/>
        <c:ser>
          <c:idx val="3"/>
          <c:order val="6"/>
          <c:tx>
            <c:strRef>
              <c:f>'PRA-T-表'!$A$12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'PRA-T-表'!$B$12:$M$12</c:f>
              <c:numCache>
                <c:ptCount val="12"/>
                <c:pt idx="0">
                  <c:v>0.5760058701235172</c:v>
                </c:pt>
                <c:pt idx="1">
                  <c:v>0.5731931026048673</c:v>
                </c:pt>
                <c:pt idx="2">
                  <c:v>0.5678121560474502</c:v>
                </c:pt>
                <c:pt idx="3">
                  <c:v>0.5663446251681545</c:v>
                </c:pt>
                <c:pt idx="4">
                  <c:v>0.5629203864497982</c:v>
                </c:pt>
                <c:pt idx="5">
                  <c:v>0.5576617341323223</c:v>
                </c:pt>
                <c:pt idx="6">
                  <c:v>0.5241531123884066</c:v>
                </c:pt>
              </c:numCache>
            </c:numRef>
          </c:val>
          <c:smooth val="0"/>
        </c:ser>
        <c:ser>
          <c:idx val="4"/>
          <c:order val="7"/>
          <c:tx>
            <c:strRef>
              <c:f>'PRA-T-表'!$A$13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'PRA-T-表'!$B$13:$M$13</c:f>
              <c:numCache>
                <c:ptCount val="12"/>
                <c:pt idx="0">
                  <c:v>0.3981275078020508</c:v>
                </c:pt>
                <c:pt idx="1">
                  <c:v>0.3909942041908159</c:v>
                </c:pt>
                <c:pt idx="2">
                  <c:v>0.38831921533660274</c:v>
                </c:pt>
                <c:pt idx="3">
                  <c:v>0.38519839500668746</c:v>
                </c:pt>
                <c:pt idx="4">
                  <c:v>0.36764064544265157</c:v>
                </c:pt>
                <c:pt idx="5">
                  <c:v>0.35793118372646615</c:v>
                </c:pt>
                <c:pt idx="6">
                  <c:v>0.33869942808726966</c:v>
                </c:pt>
              </c:numCache>
            </c:numRef>
          </c:val>
          <c:smooth val="0"/>
        </c:ser>
        <c:ser>
          <c:idx val="5"/>
          <c:order val="8"/>
          <c:tx>
            <c:strRef>
              <c:f>'PRA-T-表'!$A$14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'PRA-T-表'!$B$14:$M$14</c:f>
              <c:numCache>
                <c:ptCount val="12"/>
                <c:pt idx="0">
                  <c:v>0.29711435696473104</c:v>
                </c:pt>
                <c:pt idx="1">
                  <c:v>0.2940862130388315</c:v>
                </c:pt>
                <c:pt idx="2">
                  <c:v>0.29533309583184897</c:v>
                </c:pt>
                <c:pt idx="3">
                  <c:v>0.2923049519059494</c:v>
                </c:pt>
                <c:pt idx="4">
                  <c:v>0.300498753117207</c:v>
                </c:pt>
                <c:pt idx="5">
                  <c:v>0.2996979925386392</c:v>
                </c:pt>
                <c:pt idx="6">
                  <c:v>0.28019237620235127</c:v>
                </c:pt>
              </c:numCache>
            </c:numRef>
          </c:val>
          <c:smooth val="0"/>
        </c:ser>
        <c:marker val="1"/>
        <c:axId val="56264753"/>
        <c:axId val="36620730"/>
      </c:lineChart>
      <c:catAx>
        <c:axId val="62003959"/>
        <c:scaling>
          <c:orientation val="minMax"/>
        </c:scaling>
        <c:axPos val="b"/>
        <c:delete val="0"/>
        <c:numFmt formatCode="General" sourceLinked="1"/>
        <c:majorTickMark val="in"/>
        <c:minorTickMark val="none"/>
        <c:tickLblPos val="nextTo"/>
        <c:crossAx val="21164720"/>
        <c:crossesAt val="0"/>
        <c:auto val="0"/>
        <c:lblOffset val="100"/>
        <c:noMultiLvlLbl val="0"/>
      </c:catAx>
      <c:valAx>
        <c:axId val="21164720"/>
        <c:scaling>
          <c:orientation val="minMax"/>
          <c:max val="9000"/>
          <c:min val="0"/>
        </c:scaling>
        <c:axPos val="l"/>
        <c:title>
          <c:tx>
            <c:rich>
              <a:bodyPr vert="horz" rot="0" anchor="ctr"/>
              <a:lstStyle/>
              <a:p>
                <a:pPr algn="ctr">
                  <a:defRPr/>
                </a:pPr>
                <a:r>
                  <a:rPr lang="en-US" cap="none" sz="1000" b="0" i="0" u="none" baseline="0"/>
                  <a:t>設備門號數(門)</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62003959"/>
        <c:crossesAt val="1"/>
        <c:crossBetween val="between"/>
        <c:dispUnits/>
        <c:majorUnit val="1000"/>
        <c:minorUnit val="200"/>
      </c:valAx>
      <c:catAx>
        <c:axId val="56264753"/>
        <c:scaling>
          <c:orientation val="minMax"/>
        </c:scaling>
        <c:axPos val="b"/>
        <c:delete val="1"/>
        <c:majorTickMark val="in"/>
        <c:minorTickMark val="none"/>
        <c:tickLblPos val="nextTo"/>
        <c:crossAx val="36620730"/>
        <c:crossesAt val="0.25"/>
        <c:auto val="0"/>
        <c:lblOffset val="100"/>
        <c:noMultiLvlLbl val="0"/>
      </c:catAx>
      <c:valAx>
        <c:axId val="36620730"/>
        <c:scaling>
          <c:orientation val="minMax"/>
          <c:max val="0.75"/>
          <c:min val="0.2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56264753"/>
        <c:crosses val="max"/>
        <c:crossBetween val="between"/>
        <c:dispUnits/>
        <c:majorUnit val="0.05"/>
        <c:minorUnit val="0.0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三區分公司ISDN-E1 PRA設備門號暨使用率統計分析圖(月報)</a:t>
            </a:r>
          </a:p>
        </c:rich>
      </c:tx>
      <c:layout/>
      <c:spPr>
        <a:noFill/>
        <a:ln>
          <a:noFill/>
        </a:ln>
      </c:spPr>
    </c:title>
    <c:plotArea>
      <c:layout>
        <c:manualLayout>
          <c:xMode val="edge"/>
          <c:yMode val="edge"/>
          <c:x val="0.0325"/>
          <c:y val="0.15475"/>
          <c:w val="0.931"/>
          <c:h val="0.824"/>
        </c:manualLayout>
      </c:layout>
      <c:lineChart>
        <c:grouping val="standard"/>
        <c:varyColors val="0"/>
        <c:ser>
          <c:idx val="1"/>
          <c:order val="0"/>
          <c:tx>
            <c:strRef>
              <c:f>'PRA-E-表'!$A$6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'PRA-E-表'!$B$6:$M$6</c:f>
              <c:numCache>
                <c:ptCount val="12"/>
                <c:pt idx="0">
                  <c:v>3445</c:v>
                </c:pt>
                <c:pt idx="1">
                  <c:v>3445</c:v>
                </c:pt>
                <c:pt idx="2">
                  <c:v>3445</c:v>
                </c:pt>
                <c:pt idx="3">
                  <c:v>3445</c:v>
                </c:pt>
                <c:pt idx="4">
                  <c:v>3495</c:v>
                </c:pt>
                <c:pt idx="5">
                  <c:v>3725</c:v>
                </c:pt>
                <c:pt idx="6">
                  <c:v>5125</c:v>
                </c:pt>
              </c:numCache>
            </c:numRef>
          </c:val>
          <c:smooth val="0"/>
        </c:ser>
        <c:ser>
          <c:idx val="0"/>
          <c:order val="1"/>
          <c:tx>
            <c:strRef>
              <c:f>'PRA-E-表'!$A$7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'PRA-E-表'!$B$7:$M$7</c:f>
              <c:numCache>
                <c:ptCount val="12"/>
                <c:pt idx="0">
                  <c:v>1260</c:v>
                </c:pt>
                <c:pt idx="1">
                  <c:v>1260</c:v>
                </c:pt>
                <c:pt idx="2">
                  <c:v>1260</c:v>
                </c:pt>
                <c:pt idx="3">
                  <c:v>1260</c:v>
                </c:pt>
                <c:pt idx="4">
                  <c:v>1260</c:v>
                </c:pt>
                <c:pt idx="5">
                  <c:v>1260</c:v>
                </c:pt>
                <c:pt idx="6">
                  <c:v>1260</c:v>
                </c:pt>
              </c:numCache>
            </c:numRef>
          </c:val>
          <c:smooth val="0"/>
        </c:ser>
        <c:ser>
          <c:idx val="6"/>
          <c:order val="2"/>
          <c:tx>
            <c:strRef>
              <c:f>'PRA-E-表'!$A$8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'PRA-E-表'!$B$8:$M$8</c:f>
              <c:numCache>
                <c:ptCount val="12"/>
                <c:pt idx="0">
                  <c:v>4605</c:v>
                </c:pt>
                <c:pt idx="1">
                  <c:v>4605</c:v>
                </c:pt>
                <c:pt idx="2">
                  <c:v>4605</c:v>
                </c:pt>
                <c:pt idx="3">
                  <c:v>4605</c:v>
                </c:pt>
                <c:pt idx="4">
                  <c:v>5055</c:v>
                </c:pt>
                <c:pt idx="5">
                  <c:v>4810</c:v>
                </c:pt>
                <c:pt idx="6">
                  <c:v>5555</c:v>
                </c:pt>
              </c:numCache>
            </c:numRef>
          </c:val>
          <c:smooth val="0"/>
        </c:ser>
        <c:ser>
          <c:idx val="7"/>
          <c:order val="3"/>
          <c:tx>
            <c:strRef>
              <c:f>'PRA-E-表'!$A$9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'PRA-E-表'!$B$9:$M$9</c:f>
              <c:numCache>
                <c:ptCount val="12"/>
                <c:pt idx="0">
                  <c:v>587</c:v>
                </c:pt>
                <c:pt idx="1">
                  <c:v>594</c:v>
                </c:pt>
                <c:pt idx="2">
                  <c:v>650</c:v>
                </c:pt>
                <c:pt idx="3">
                  <c:v>651</c:v>
                </c:pt>
                <c:pt idx="4">
                  <c:v>661</c:v>
                </c:pt>
                <c:pt idx="5">
                  <c:v>700</c:v>
                </c:pt>
                <c:pt idx="6">
                  <c:v>720</c:v>
                </c:pt>
              </c:numCache>
            </c:numRef>
          </c:val>
          <c:smooth val="0"/>
        </c:ser>
        <c:ser>
          <c:idx val="8"/>
          <c:order val="4"/>
          <c:tx>
            <c:strRef>
              <c:f>'PRA-E-表'!$A$10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'PRA-E-表'!$B$10:$M$10</c:f>
              <c:numCache>
                <c:ptCount val="12"/>
                <c:pt idx="0">
                  <c:v>65</c:v>
                </c:pt>
                <c:pt idx="1">
                  <c:v>64</c:v>
                </c:pt>
                <c:pt idx="2">
                  <c:v>66</c:v>
                </c:pt>
                <c:pt idx="3">
                  <c:v>67</c:v>
                </c:pt>
                <c:pt idx="4">
                  <c:v>67</c:v>
                </c:pt>
                <c:pt idx="5">
                  <c:v>74</c:v>
                </c:pt>
                <c:pt idx="6">
                  <c:v>77</c:v>
                </c:pt>
              </c:numCache>
            </c:numRef>
          </c:val>
          <c:smooth val="0"/>
        </c:ser>
        <c:ser>
          <c:idx val="2"/>
          <c:order val="5"/>
          <c:tx>
            <c:strRef>
              <c:f>'PRA-E-表'!$A$11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'PRA-E-表'!$B$11:$M$11</c:f>
              <c:numCache>
                <c:ptCount val="12"/>
                <c:pt idx="0">
                  <c:v>230</c:v>
                </c:pt>
                <c:pt idx="1">
                  <c:v>231</c:v>
                </c:pt>
                <c:pt idx="2">
                  <c:v>230</c:v>
                </c:pt>
                <c:pt idx="3">
                  <c:v>233</c:v>
                </c:pt>
                <c:pt idx="4">
                  <c:v>249</c:v>
                </c:pt>
                <c:pt idx="5">
                  <c:v>249</c:v>
                </c:pt>
                <c:pt idx="6">
                  <c:v>249</c:v>
                </c:pt>
              </c:numCache>
            </c:numRef>
          </c:val>
          <c:smooth val="0"/>
        </c:ser>
        <c:marker val="1"/>
        <c:axId val="61151115"/>
        <c:axId val="13489124"/>
      </c:lineChart>
      <c:lineChart>
        <c:grouping val="standard"/>
        <c:varyColors val="0"/>
        <c:ser>
          <c:idx val="3"/>
          <c:order val="6"/>
          <c:tx>
            <c:strRef>
              <c:f>'PRA-E-表'!$A$12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'PRA-E-表'!$B$12:$M$12</c:f>
              <c:numCache>
                <c:ptCount val="12"/>
                <c:pt idx="0">
                  <c:v>0.17039187227866473</c:v>
                </c:pt>
                <c:pt idx="1">
                  <c:v>0.17242380261248186</c:v>
                </c:pt>
                <c:pt idx="2">
                  <c:v>0.18867924528301888</c:v>
                </c:pt>
                <c:pt idx="3">
                  <c:v>0.18896952104499273</c:v>
                </c:pt>
                <c:pt idx="4">
                  <c:v>0.18912732474964233</c:v>
                </c:pt>
                <c:pt idx="5">
                  <c:v>0.18791946308724833</c:v>
                </c:pt>
                <c:pt idx="6">
                  <c:v>0.1404878048780488</c:v>
                </c:pt>
              </c:numCache>
            </c:numRef>
          </c:val>
          <c:smooth val="0"/>
        </c:ser>
        <c:ser>
          <c:idx val="4"/>
          <c:order val="7"/>
          <c:tx>
            <c:strRef>
              <c:f>'PRA-E-表'!$A$13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'PRA-E-表'!$B$13:$M$13</c:f>
              <c:numCache>
                <c:ptCount val="12"/>
                <c:pt idx="0">
                  <c:v>0.051587301587301584</c:v>
                </c:pt>
                <c:pt idx="1">
                  <c:v>0.050793650793650794</c:v>
                </c:pt>
                <c:pt idx="2">
                  <c:v>0.05238095238095238</c:v>
                </c:pt>
                <c:pt idx="3">
                  <c:v>0.05317460317460317</c:v>
                </c:pt>
                <c:pt idx="4">
                  <c:v>0.05317460317460317</c:v>
                </c:pt>
                <c:pt idx="5">
                  <c:v>0.05873015873015873</c:v>
                </c:pt>
                <c:pt idx="6">
                  <c:v>0.06111111111111111</c:v>
                </c:pt>
              </c:numCache>
            </c:numRef>
          </c:val>
          <c:smooth val="0"/>
        </c:ser>
        <c:ser>
          <c:idx val="5"/>
          <c:order val="8"/>
          <c:tx>
            <c:strRef>
              <c:f>'PRA-E-表'!$A$14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'PRA-E-表'!$B$14:$M$14</c:f>
              <c:numCache>
                <c:ptCount val="12"/>
                <c:pt idx="0">
                  <c:v>0.0499457111834962</c:v>
                </c:pt>
                <c:pt idx="1">
                  <c:v>0.0501628664495114</c:v>
                </c:pt>
                <c:pt idx="2">
                  <c:v>0.0499457111834962</c:v>
                </c:pt>
                <c:pt idx="3">
                  <c:v>0.0505971769815418</c:v>
                </c:pt>
                <c:pt idx="4">
                  <c:v>0.04925816023738872</c:v>
                </c:pt>
                <c:pt idx="5">
                  <c:v>0.05176715176715177</c:v>
                </c:pt>
                <c:pt idx="6">
                  <c:v>0.04482448244824482</c:v>
                </c:pt>
              </c:numCache>
            </c:numRef>
          </c:val>
          <c:smooth val="0"/>
        </c:ser>
        <c:marker val="1"/>
        <c:axId val="54293253"/>
        <c:axId val="18877230"/>
      </c:lineChart>
      <c:catAx>
        <c:axId val="61151115"/>
        <c:scaling>
          <c:orientation val="minMax"/>
        </c:scaling>
        <c:axPos val="b"/>
        <c:delete val="0"/>
        <c:numFmt formatCode="General" sourceLinked="1"/>
        <c:majorTickMark val="in"/>
        <c:minorTickMark val="none"/>
        <c:tickLblPos val="nextTo"/>
        <c:crossAx val="13489124"/>
        <c:crossesAt val="0"/>
        <c:auto val="0"/>
        <c:lblOffset val="100"/>
        <c:noMultiLvlLbl val="0"/>
      </c:catAx>
      <c:valAx>
        <c:axId val="13489124"/>
        <c:scaling>
          <c:orientation val="minMax"/>
          <c:max val="5600"/>
          <c:min val="0"/>
        </c:scaling>
        <c:axPos val="l"/>
        <c:title>
          <c:tx>
            <c:rich>
              <a:bodyPr vert="horz" rot="0" anchor="ctr"/>
              <a:lstStyle/>
              <a:p>
                <a:pPr algn="ctr">
                  <a:defRPr/>
                </a:pPr>
                <a:r>
                  <a:rPr lang="en-US" cap="none" sz="1000" b="0" i="0" u="none" baseline="0"/>
                  <a:t>設備門號數(門)</a:t>
                </a:r>
              </a:p>
            </c:rich>
          </c:tx>
          <c:layout>
            <c:manualLayout>
              <c:xMode val="factor"/>
              <c:yMode val="factor"/>
              <c:x val="0.03475"/>
              <c:y val="0.141"/>
            </c:manualLayout>
          </c:layout>
          <c:overlay val="0"/>
          <c:spPr>
            <a:noFill/>
            <a:ln>
              <a:noFill/>
            </a:ln>
          </c:spPr>
        </c:title>
        <c:majorGridlines/>
        <c:delete val="0"/>
        <c:numFmt formatCode="General" sourceLinked="1"/>
        <c:majorTickMark val="in"/>
        <c:minorTickMark val="none"/>
        <c:tickLblPos val="nextTo"/>
        <c:crossAx val="61151115"/>
        <c:crossesAt val="1"/>
        <c:crossBetween val="between"/>
        <c:dispUnits/>
        <c:majorUnit val="1000"/>
        <c:minorUnit val="200"/>
      </c:valAx>
      <c:catAx>
        <c:axId val="54293253"/>
        <c:scaling>
          <c:orientation val="minMax"/>
        </c:scaling>
        <c:axPos val="b"/>
        <c:delete val="1"/>
        <c:majorTickMark val="in"/>
        <c:minorTickMark val="none"/>
        <c:tickLblPos val="nextTo"/>
        <c:crossAx val="18877230"/>
        <c:crossesAt val="0.02"/>
        <c:auto val="0"/>
        <c:lblOffset val="100"/>
        <c:noMultiLvlLbl val="0"/>
      </c:catAx>
      <c:valAx>
        <c:axId val="18877230"/>
        <c:scaling>
          <c:orientation val="minMax"/>
          <c:max val="0.2"/>
          <c:min val="0.02"/>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54293253"/>
        <c:crosses val="max"/>
        <c:crossBetween val="between"/>
        <c:dispUnits/>
        <c:majorUnit val="0.02"/>
        <c:minorUnit val="0.004"/>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長途數位交換機設備門號暨使用率統計分析圖(月報)</a:t>
            </a:r>
          </a:p>
        </c:rich>
      </c:tx>
      <c:layout/>
      <c:spPr>
        <a:noFill/>
        <a:ln>
          <a:noFill/>
        </a:ln>
      </c:spPr>
    </c:title>
    <c:plotArea>
      <c:layout>
        <c:manualLayout>
          <c:xMode val="edge"/>
          <c:yMode val="edge"/>
          <c:x val="0.0345"/>
          <c:y val="0.15975"/>
          <c:w val="0.931"/>
          <c:h val="0.82425"/>
        </c:manualLayout>
      </c:layout>
      <c:lineChart>
        <c:grouping val="standard"/>
        <c:varyColors val="0"/>
        <c:ser>
          <c:idx val="1"/>
          <c:order val="0"/>
          <c:tx>
            <c:strRef>
              <c:f>'LONG-表'!$A$6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'LONG-表'!$B$6:$M$6</c:f>
              <c:numCache>
                <c:ptCount val="12"/>
                <c:pt idx="0">
                  <c:v>2223480</c:v>
                </c:pt>
                <c:pt idx="1">
                  <c:v>2223480</c:v>
                </c:pt>
                <c:pt idx="2">
                  <c:v>2223480</c:v>
                </c:pt>
                <c:pt idx="3">
                  <c:v>2289480</c:v>
                </c:pt>
                <c:pt idx="4">
                  <c:v>2289480</c:v>
                </c:pt>
                <c:pt idx="5">
                  <c:v>2289480</c:v>
                </c:pt>
                <c:pt idx="6">
                  <c:v>2289480</c:v>
                </c:pt>
              </c:numCache>
            </c:numRef>
          </c:val>
          <c:smooth val="0"/>
        </c:ser>
        <c:ser>
          <c:idx val="0"/>
          <c:order val="1"/>
          <c:tx>
            <c:strRef>
              <c:f>'LONG-表'!$A$7</c:f>
              <c:strCache>
                <c:ptCount val="1"/>
                <c:pt idx="0">
                  <c:v>T1   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'LONG-表'!$B$7:$M$7</c:f>
              <c:numCache>
                <c:ptCount val="12"/>
                <c:pt idx="0">
                  <c:v>1025240</c:v>
                </c:pt>
                <c:pt idx="1">
                  <c:v>1025240</c:v>
                </c:pt>
                <c:pt idx="2">
                  <c:v>1025240</c:v>
                </c:pt>
                <c:pt idx="3">
                  <c:v>1025240</c:v>
                </c:pt>
                <c:pt idx="4">
                  <c:v>1025240</c:v>
                </c:pt>
                <c:pt idx="5">
                  <c:v>1025240</c:v>
                </c:pt>
                <c:pt idx="6">
                  <c:v>1025240</c:v>
                </c:pt>
              </c:numCache>
            </c:numRef>
          </c:val>
          <c:smooth val="0"/>
        </c:ser>
        <c:ser>
          <c:idx val="6"/>
          <c:order val="2"/>
          <c:tx>
            <c:strRef>
              <c:f>'LONG-表'!$A$8</c:f>
              <c:strCache>
                <c:ptCount val="1"/>
                <c:pt idx="0">
                  <c:v>E1   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'LONG-表'!$B$8:$M$8</c:f>
              <c:numCache>
                <c:ptCount val="12"/>
                <c:pt idx="0">
                  <c:v>1198240</c:v>
                </c:pt>
                <c:pt idx="1">
                  <c:v>1198240</c:v>
                </c:pt>
                <c:pt idx="2">
                  <c:v>1198240</c:v>
                </c:pt>
                <c:pt idx="3">
                  <c:v>1264240</c:v>
                </c:pt>
                <c:pt idx="4">
                  <c:v>1264240</c:v>
                </c:pt>
                <c:pt idx="5">
                  <c:v>1264240</c:v>
                </c:pt>
                <c:pt idx="6">
                  <c:v>1264240</c:v>
                </c:pt>
              </c:numCache>
            </c:numRef>
          </c:val>
          <c:smooth val="0"/>
        </c:ser>
        <c:ser>
          <c:idx val="7"/>
          <c:order val="3"/>
          <c:tx>
            <c:strRef>
              <c:f>'LONG-表'!$A$9</c:f>
              <c:strCache>
                <c:ptCount val="1"/>
                <c:pt idx="0">
                  <c:v>設備開放數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'LONG-表'!$B$9:$M$9</c:f>
              <c:numCache>
                <c:ptCount val="12"/>
                <c:pt idx="0">
                  <c:v>1302201</c:v>
                </c:pt>
                <c:pt idx="1">
                  <c:v>1298941</c:v>
                </c:pt>
                <c:pt idx="2">
                  <c:v>1314331</c:v>
                </c:pt>
                <c:pt idx="3">
                  <c:v>1325951</c:v>
                </c:pt>
                <c:pt idx="4">
                  <c:v>1339210</c:v>
                </c:pt>
                <c:pt idx="5">
                  <c:v>1333260</c:v>
                </c:pt>
                <c:pt idx="6">
                  <c:v>1321486</c:v>
                </c:pt>
              </c:numCache>
            </c:numRef>
          </c:val>
          <c:smooth val="0"/>
        </c:ser>
        <c:ser>
          <c:idx val="8"/>
          <c:order val="4"/>
          <c:tx>
            <c:strRef>
              <c:f>'LONG-表'!$A$10</c:f>
              <c:strCache>
                <c:ptCount val="1"/>
                <c:pt idx="0">
                  <c:v>T1   開放數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'LONG-表'!$B$10:$M$10</c:f>
              <c:numCache>
                <c:ptCount val="12"/>
                <c:pt idx="0">
                  <c:v>645546</c:v>
                </c:pt>
                <c:pt idx="1">
                  <c:v>642163</c:v>
                </c:pt>
                <c:pt idx="2">
                  <c:v>641481</c:v>
                </c:pt>
                <c:pt idx="3">
                  <c:v>633685</c:v>
                </c:pt>
                <c:pt idx="4">
                  <c:v>628556</c:v>
                </c:pt>
                <c:pt idx="5">
                  <c:v>626599</c:v>
                </c:pt>
                <c:pt idx="6">
                  <c:v>622982</c:v>
                </c:pt>
              </c:numCache>
            </c:numRef>
          </c:val>
          <c:smooth val="0"/>
        </c:ser>
        <c:ser>
          <c:idx val="2"/>
          <c:order val="5"/>
          <c:tx>
            <c:strRef>
              <c:f>'LONG-表'!$A$11</c:f>
              <c:strCache>
                <c:ptCount val="1"/>
                <c:pt idx="0">
                  <c:v>E1   開放數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'LONG-表'!$B$11:$M$11</c:f>
              <c:numCache>
                <c:ptCount val="12"/>
                <c:pt idx="0">
                  <c:v>656655</c:v>
                </c:pt>
                <c:pt idx="1">
                  <c:v>656778</c:v>
                </c:pt>
                <c:pt idx="2">
                  <c:v>672850</c:v>
                </c:pt>
                <c:pt idx="3">
                  <c:v>692266</c:v>
                </c:pt>
                <c:pt idx="4">
                  <c:v>710654</c:v>
                </c:pt>
                <c:pt idx="5">
                  <c:v>706661</c:v>
                </c:pt>
                <c:pt idx="6">
                  <c:v>698504</c:v>
                </c:pt>
              </c:numCache>
            </c:numRef>
          </c:val>
          <c:smooth val="0"/>
        </c:ser>
        <c:marker val="1"/>
        <c:axId val="35677343"/>
        <c:axId val="52660632"/>
      </c:lineChart>
      <c:lineChart>
        <c:grouping val="standard"/>
        <c:varyColors val="0"/>
        <c:ser>
          <c:idx val="3"/>
          <c:order val="6"/>
          <c:tx>
            <c:strRef>
              <c:f>'LONG-表'!$A$12</c:f>
              <c:strCache>
                <c:ptCount val="1"/>
                <c:pt idx="0">
                  <c:v>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'LONG-表'!$B$12:$M$12</c:f>
              <c:numCache>
                <c:ptCount val="12"/>
                <c:pt idx="0">
                  <c:v>0.585658967024664</c:v>
                </c:pt>
                <c:pt idx="1">
                  <c:v>0.5841927968769677</c:v>
                </c:pt>
                <c:pt idx="2">
                  <c:v>0.591114379261338</c:v>
                </c:pt>
                <c:pt idx="3">
                  <c:v>0.5791494138406974</c:v>
                </c:pt>
                <c:pt idx="4">
                  <c:v>0.5849406852210982</c:v>
                </c:pt>
                <c:pt idx="5">
                  <c:v>0.5823418418156088</c:v>
                </c:pt>
                <c:pt idx="6">
                  <c:v>0.5771991893355697</c:v>
                </c:pt>
              </c:numCache>
            </c:numRef>
          </c:val>
          <c:smooth val="0"/>
        </c:ser>
        <c:ser>
          <c:idx val="4"/>
          <c:order val="7"/>
          <c:tx>
            <c:strRef>
              <c:f>'LONG-表'!$A$13</c:f>
              <c:strCache>
                <c:ptCount val="1"/>
                <c:pt idx="0">
                  <c:v>T1   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'LONG-表'!$B$13:$M$13</c:f>
              <c:numCache>
                <c:ptCount val="12"/>
                <c:pt idx="0">
                  <c:v>0.6296535445359135</c:v>
                </c:pt>
                <c:pt idx="1">
                  <c:v>0.6263538293472748</c:v>
                </c:pt>
                <c:pt idx="2">
                  <c:v>0.6256886192501268</c:v>
                </c:pt>
                <c:pt idx="3">
                  <c:v>0.6180845460575085</c:v>
                </c:pt>
                <c:pt idx="4">
                  <c:v>0.613081814989661</c:v>
                </c:pt>
                <c:pt idx="5">
                  <c:v>0.6111729936405135</c:v>
                </c:pt>
                <c:pt idx="6">
                  <c:v>0.6076450392103312</c:v>
                </c:pt>
              </c:numCache>
            </c:numRef>
          </c:val>
          <c:smooth val="0"/>
        </c:ser>
        <c:ser>
          <c:idx val="5"/>
          <c:order val="8"/>
          <c:tx>
            <c:strRef>
              <c:f>'LONG-表'!$A$14</c:f>
              <c:strCache>
                <c:ptCount val="1"/>
                <c:pt idx="0">
                  <c:v>E1   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'LONG-表'!$B$14:$M$14</c:f>
              <c:numCache>
                <c:ptCount val="12"/>
                <c:pt idx="0">
                  <c:v>0.5480162571771933</c:v>
                </c:pt>
                <c:pt idx="1">
                  <c:v>0.5481189077313393</c:v>
                </c:pt>
                <c:pt idx="2">
                  <c:v>0.5615319134730938</c:v>
                </c:pt>
                <c:pt idx="3">
                  <c:v>0.5475748275643865</c:v>
                </c:pt>
                <c:pt idx="4">
                  <c:v>0.5621195342656458</c:v>
                </c:pt>
                <c:pt idx="5">
                  <c:v>0.5589611149781687</c:v>
                </c:pt>
                <c:pt idx="6">
                  <c:v>0.552509017275201</c:v>
                </c:pt>
              </c:numCache>
            </c:numRef>
          </c:val>
          <c:smooth val="0"/>
        </c:ser>
        <c:marker val="1"/>
        <c:axId val="4183641"/>
        <c:axId val="37652770"/>
      </c:lineChart>
      <c:catAx>
        <c:axId val="35677343"/>
        <c:scaling>
          <c:orientation val="minMax"/>
        </c:scaling>
        <c:axPos val="b"/>
        <c:delete val="0"/>
        <c:numFmt formatCode="General" sourceLinked="1"/>
        <c:majorTickMark val="in"/>
        <c:minorTickMark val="none"/>
        <c:tickLblPos val="nextTo"/>
        <c:crossAx val="52660632"/>
        <c:crossesAt val="550000"/>
        <c:auto val="0"/>
        <c:lblOffset val="100"/>
        <c:noMultiLvlLbl val="0"/>
      </c:catAx>
      <c:valAx>
        <c:axId val="52660632"/>
        <c:scaling>
          <c:orientation val="minMax"/>
          <c:max val="2550000"/>
          <c:min val="550000"/>
        </c:scaling>
        <c:axPos val="l"/>
        <c:title>
          <c:tx>
            <c:rich>
              <a:bodyPr vert="horz" rot="0" anchor="ctr"/>
              <a:lstStyle/>
              <a:p>
                <a:pPr algn="ctr">
                  <a:defRPr/>
                </a:pPr>
                <a:r>
                  <a:rPr lang="en-US" cap="none" sz="1000" b="0" i="0" u="none" baseline="0"/>
                  <a:t>設備門號數(門)</a:t>
                </a:r>
              </a:p>
            </c:rich>
          </c:tx>
          <c:layout>
            <c:manualLayout>
              <c:xMode val="factor"/>
              <c:yMode val="factor"/>
              <c:x val="0.0285"/>
              <c:y val="0.1435"/>
            </c:manualLayout>
          </c:layout>
          <c:overlay val="0"/>
          <c:spPr>
            <a:noFill/>
            <a:ln>
              <a:noFill/>
            </a:ln>
          </c:spPr>
        </c:title>
        <c:majorGridlines/>
        <c:delete val="0"/>
        <c:numFmt formatCode="General" sourceLinked="1"/>
        <c:majorTickMark val="in"/>
        <c:minorTickMark val="none"/>
        <c:tickLblPos val="nextTo"/>
        <c:crossAx val="35677343"/>
        <c:crossesAt val="1"/>
        <c:crossBetween val="between"/>
        <c:dispUnits/>
        <c:majorUnit val="200000"/>
        <c:minorUnit val="5000"/>
      </c:valAx>
      <c:catAx>
        <c:axId val="4183641"/>
        <c:scaling>
          <c:orientation val="minMax"/>
        </c:scaling>
        <c:axPos val="b"/>
        <c:delete val="1"/>
        <c:majorTickMark val="in"/>
        <c:minorTickMark val="none"/>
        <c:tickLblPos val="nextTo"/>
        <c:crossAx val="37652770"/>
        <c:crossesAt val="0.5"/>
        <c:auto val="0"/>
        <c:lblOffset val="100"/>
        <c:noMultiLvlLbl val="0"/>
      </c:catAx>
      <c:valAx>
        <c:axId val="37652770"/>
        <c:scaling>
          <c:orientation val="minMax"/>
          <c:max val="0.7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4183641"/>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國際分公司數位交換機設備門號暨使用率統計分析圖(月報)</a:t>
            </a:r>
          </a:p>
        </c:rich>
      </c:tx>
      <c:layout/>
      <c:spPr>
        <a:noFill/>
        <a:ln>
          <a:noFill/>
        </a:ln>
      </c:spPr>
    </c:title>
    <c:plotArea>
      <c:layout>
        <c:manualLayout>
          <c:xMode val="edge"/>
          <c:yMode val="edge"/>
          <c:x val="0.0295"/>
          <c:y val="0.10975"/>
          <c:w val="0.93025"/>
          <c:h val="0.8185"/>
        </c:manualLayout>
      </c:layout>
      <c:lineChart>
        <c:grouping val="standard"/>
        <c:varyColors val="0"/>
        <c:ser>
          <c:idx val="1"/>
          <c:order val="0"/>
          <c:tx>
            <c:strRef>
              <c:f>'INTL-表'!$A$6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'INTL-表'!$B$6:$M$6</c:f>
              <c:numCache>
                <c:ptCount val="12"/>
                <c:pt idx="0">
                  <c:v>74840</c:v>
                </c:pt>
                <c:pt idx="1">
                  <c:v>74840</c:v>
                </c:pt>
                <c:pt idx="2">
                  <c:v>74840</c:v>
                </c:pt>
                <c:pt idx="3">
                  <c:v>74840</c:v>
                </c:pt>
                <c:pt idx="4">
                  <c:v>74840</c:v>
                </c:pt>
                <c:pt idx="5">
                  <c:v>74840</c:v>
                </c:pt>
                <c:pt idx="6">
                  <c:v>74840</c:v>
                </c:pt>
              </c:numCache>
            </c:numRef>
          </c:val>
          <c:smooth val="0"/>
        </c:ser>
        <c:ser>
          <c:idx val="0"/>
          <c:order val="1"/>
          <c:tx>
            <c:strRef>
              <c:f>'INTL-表'!$A$7</c:f>
              <c:strCache>
                <c:ptCount val="1"/>
                <c:pt idx="0">
                  <c:v>開放門號數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'INTL-表'!$B$7:$M$7</c:f>
              <c:numCache>
                <c:ptCount val="12"/>
                <c:pt idx="0">
                  <c:v>51482</c:v>
                </c:pt>
                <c:pt idx="1">
                  <c:v>54223</c:v>
                </c:pt>
                <c:pt idx="2">
                  <c:v>54323</c:v>
                </c:pt>
                <c:pt idx="3">
                  <c:v>55331</c:v>
                </c:pt>
                <c:pt idx="4">
                  <c:v>55969</c:v>
                </c:pt>
                <c:pt idx="5">
                  <c:v>56812</c:v>
                </c:pt>
                <c:pt idx="6">
                  <c:v>58542</c:v>
                </c:pt>
              </c:numCache>
            </c:numRef>
          </c:val>
          <c:smooth val="0"/>
        </c:ser>
        <c:marker val="1"/>
        <c:axId val="3330611"/>
        <c:axId val="29975500"/>
      </c:lineChart>
      <c:lineChart>
        <c:grouping val="standard"/>
        <c:varyColors val="0"/>
        <c:ser>
          <c:idx val="6"/>
          <c:order val="2"/>
          <c:tx>
            <c:strRef>
              <c:f>'INTL-表'!$A$8</c:f>
              <c:strCache>
                <c:ptCount val="1"/>
                <c:pt idx="0">
                  <c:v>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dLbls>
            <c:numFmt formatCode="General" sourceLinked="1"/>
            <c:showLegendKey val="0"/>
            <c:showVal val="1"/>
            <c:showBubbleSize val="0"/>
            <c:showCatName val="0"/>
            <c:showSerName val="0"/>
            <c:showLeaderLines val="1"/>
            <c:showPercent val="0"/>
          </c:dLbls>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'INTL-表'!$B$8:$M$8</c:f>
              <c:numCache>
                <c:ptCount val="12"/>
                <c:pt idx="0">
                  <c:v>0.6878941742383752</c:v>
                </c:pt>
                <c:pt idx="1">
                  <c:v>0.7245189738107963</c:v>
                </c:pt>
                <c:pt idx="2">
                  <c:v>0.7258551576696953</c:v>
                </c:pt>
                <c:pt idx="3">
                  <c:v>0.7393238909673971</c:v>
                </c:pt>
                <c:pt idx="4">
                  <c:v>0.7478487439871726</c:v>
                </c:pt>
                <c:pt idx="5">
                  <c:v>0.759112773917691</c:v>
                </c:pt>
                <c:pt idx="6">
                  <c:v>0.7822287546766435</c:v>
                </c:pt>
              </c:numCache>
            </c:numRef>
          </c:val>
          <c:smooth val="0"/>
        </c:ser>
        <c:marker val="1"/>
        <c:axId val="1344045"/>
        <c:axId val="12096406"/>
      </c:lineChart>
      <c:catAx>
        <c:axId val="3330611"/>
        <c:scaling>
          <c:orientation val="minMax"/>
        </c:scaling>
        <c:axPos val="b"/>
        <c:delete val="0"/>
        <c:numFmt formatCode="General" sourceLinked="1"/>
        <c:majorTickMark val="in"/>
        <c:minorTickMark val="none"/>
        <c:tickLblPos val="nextTo"/>
        <c:crossAx val="29975500"/>
        <c:crossesAt val="5000"/>
        <c:auto val="0"/>
        <c:lblOffset val="100"/>
        <c:noMultiLvlLbl val="0"/>
      </c:catAx>
      <c:valAx>
        <c:axId val="29975500"/>
        <c:scaling>
          <c:orientation val="minMax"/>
          <c:max val="85000"/>
          <c:min val="45000"/>
        </c:scaling>
        <c:axPos val="l"/>
        <c:majorGridlines/>
        <c:delete val="0"/>
        <c:numFmt formatCode="General" sourceLinked="1"/>
        <c:majorTickMark val="in"/>
        <c:minorTickMark val="none"/>
        <c:tickLblPos val="nextTo"/>
        <c:crossAx val="3330611"/>
        <c:crossesAt val="1"/>
        <c:crossBetween val="between"/>
        <c:dispUnits/>
        <c:majorUnit val="10000"/>
        <c:minorUnit val="5000"/>
      </c:valAx>
      <c:catAx>
        <c:axId val="1344045"/>
        <c:scaling>
          <c:orientation val="minMax"/>
        </c:scaling>
        <c:axPos val="b"/>
        <c:delete val="1"/>
        <c:majorTickMark val="in"/>
        <c:minorTickMark val="none"/>
        <c:tickLblPos val="nextTo"/>
        <c:crossAx val="12096406"/>
        <c:crossesAt val="0.05"/>
        <c:auto val="0"/>
        <c:lblOffset val="100"/>
        <c:noMultiLvlLbl val="0"/>
      </c:catAx>
      <c:valAx>
        <c:axId val="12096406"/>
        <c:scaling>
          <c:orientation val="minMax"/>
          <c:max val="0.85"/>
          <c:min val="0.05"/>
        </c:scaling>
        <c:axPos val="l"/>
        <c:delete val="0"/>
        <c:numFmt formatCode="General" sourceLinked="1"/>
        <c:majorTickMark val="in"/>
        <c:minorTickMark val="none"/>
        <c:tickLblPos val="nextTo"/>
        <c:crossAx val="1344045"/>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國際分公司IN數位交換機設備門號暨使用率統計分析圖(月報)</a:t>
            </a:r>
          </a:p>
        </c:rich>
      </c:tx>
      <c:layout/>
      <c:spPr>
        <a:noFill/>
        <a:ln>
          <a:noFill/>
        </a:ln>
      </c:spPr>
    </c:title>
    <c:plotArea>
      <c:layout>
        <c:manualLayout>
          <c:xMode val="edge"/>
          <c:yMode val="edge"/>
          <c:x val="0.0365"/>
          <c:y val="0.1115"/>
          <c:w val="0.923"/>
          <c:h val="0.81675"/>
        </c:manualLayout>
      </c:layout>
      <c:lineChart>
        <c:grouping val="standard"/>
        <c:varyColors val="0"/>
        <c:ser>
          <c:idx val="1"/>
          <c:order val="0"/>
          <c:tx>
            <c:strRef>
              <c:f>'INTL-IN-表'!$A$6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'INTL-IN-表'!$B$6:$M$6</c:f>
              <c:numCache>
                <c:ptCount val="12"/>
                <c:pt idx="0">
                  <c:v>30000</c:v>
                </c:pt>
                <c:pt idx="1">
                  <c:v>30000</c:v>
                </c:pt>
                <c:pt idx="2">
                  <c:v>30000</c:v>
                </c:pt>
                <c:pt idx="3">
                  <c:v>30000</c:v>
                </c:pt>
                <c:pt idx="4">
                  <c:v>30000</c:v>
                </c:pt>
                <c:pt idx="5">
                  <c:v>30000</c:v>
                </c:pt>
                <c:pt idx="6">
                  <c:v>30000</c:v>
                </c:pt>
              </c:numCache>
            </c:numRef>
          </c:val>
          <c:smooth val="0"/>
        </c:ser>
        <c:ser>
          <c:idx val="0"/>
          <c:order val="1"/>
          <c:tx>
            <c:strRef>
              <c:f>'INTL-IN-表'!$A$7</c:f>
              <c:strCache>
                <c:ptCount val="1"/>
                <c:pt idx="0">
                  <c:v>開放門號數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'INTL-IN-表'!$B$7:$M$7</c:f>
              <c:numCache>
                <c:ptCount val="12"/>
                <c:pt idx="0">
                  <c:v>5819</c:v>
                </c:pt>
                <c:pt idx="1">
                  <c:v>5788</c:v>
                </c:pt>
                <c:pt idx="2">
                  <c:v>5955</c:v>
                </c:pt>
                <c:pt idx="3">
                  <c:v>6949</c:v>
                </c:pt>
                <c:pt idx="4">
                  <c:v>6997</c:v>
                </c:pt>
                <c:pt idx="5">
                  <c:v>6997</c:v>
                </c:pt>
                <c:pt idx="6">
                  <c:v>6847</c:v>
                </c:pt>
              </c:numCache>
            </c:numRef>
          </c:val>
          <c:smooth val="0"/>
        </c:ser>
        <c:marker val="1"/>
        <c:axId val="41758791"/>
        <c:axId val="40284800"/>
      </c:lineChart>
      <c:lineChart>
        <c:grouping val="standard"/>
        <c:varyColors val="0"/>
        <c:ser>
          <c:idx val="6"/>
          <c:order val="2"/>
          <c:tx>
            <c:strRef>
              <c:f>'INTL-IN-表'!$A$8</c:f>
              <c:strCache>
                <c:ptCount val="1"/>
                <c:pt idx="0">
                  <c:v>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dLbls>
            <c:numFmt formatCode="General" sourceLinked="1"/>
            <c:showLegendKey val="0"/>
            <c:showVal val="1"/>
            <c:showBubbleSize val="0"/>
            <c:showCatName val="0"/>
            <c:showSerName val="0"/>
            <c:showLeaderLines val="1"/>
            <c:showPercent val="0"/>
          </c:dLbls>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'INTL-IN-表'!$B$8:$M$8</c:f>
              <c:numCache>
                <c:ptCount val="12"/>
                <c:pt idx="0">
                  <c:v>0.19396666666666668</c:v>
                </c:pt>
                <c:pt idx="1">
                  <c:v>0.19293333333333335</c:v>
                </c:pt>
                <c:pt idx="2">
                  <c:v>0.1985</c:v>
                </c:pt>
                <c:pt idx="3">
                  <c:v>0.23163333333333333</c:v>
                </c:pt>
                <c:pt idx="4">
                  <c:v>0.23323333333333332</c:v>
                </c:pt>
                <c:pt idx="5">
                  <c:v>0.23323333333333332</c:v>
                </c:pt>
                <c:pt idx="6">
                  <c:v>0.22823333333333334</c:v>
                </c:pt>
              </c:numCache>
            </c:numRef>
          </c:val>
          <c:smooth val="0"/>
        </c:ser>
        <c:marker val="1"/>
        <c:axId val="27018881"/>
        <c:axId val="41843338"/>
      </c:lineChart>
      <c:catAx>
        <c:axId val="41758791"/>
        <c:scaling>
          <c:orientation val="minMax"/>
        </c:scaling>
        <c:axPos val="b"/>
        <c:delete val="0"/>
        <c:numFmt formatCode="General" sourceLinked="1"/>
        <c:majorTickMark val="in"/>
        <c:minorTickMark val="none"/>
        <c:tickLblPos val="nextTo"/>
        <c:crossAx val="40284800"/>
        <c:crossesAt val="1000"/>
        <c:auto val="0"/>
        <c:lblOffset val="100"/>
        <c:noMultiLvlLbl val="0"/>
      </c:catAx>
      <c:valAx>
        <c:axId val="40284800"/>
        <c:scaling>
          <c:orientation val="minMax"/>
          <c:max val="33000"/>
          <c:min val="1000"/>
        </c:scaling>
        <c:axPos val="l"/>
        <c:title>
          <c:tx>
            <c:rich>
              <a:bodyPr vert="horz" rot="0" anchor="ctr"/>
              <a:lstStyle/>
              <a:p>
                <a:pPr algn="ctr">
                  <a:defRPr/>
                </a:pPr>
                <a:r>
                  <a:rPr lang="en-US" cap="none" sz="1000" b="0" i="0" u="none" baseline="0"/>
                  <a:t>設備門號數(門)</a:t>
                </a:r>
              </a:p>
            </c:rich>
          </c:tx>
          <c:layout>
            <c:manualLayout>
              <c:xMode val="factor"/>
              <c:yMode val="factor"/>
              <c:x val="0.0325"/>
              <c:y val="0.14625"/>
            </c:manualLayout>
          </c:layout>
          <c:overlay val="0"/>
          <c:spPr>
            <a:noFill/>
            <a:ln>
              <a:noFill/>
            </a:ln>
          </c:spPr>
        </c:title>
        <c:majorGridlines/>
        <c:delete val="0"/>
        <c:numFmt formatCode="General" sourceLinked="1"/>
        <c:majorTickMark val="in"/>
        <c:minorTickMark val="none"/>
        <c:tickLblPos val="nextTo"/>
        <c:crossAx val="41758791"/>
        <c:crossesAt val="1"/>
        <c:crossBetween val="between"/>
        <c:dispUnits/>
        <c:majorUnit val="2000"/>
        <c:minorUnit val="1000"/>
      </c:valAx>
      <c:catAx>
        <c:axId val="27018881"/>
        <c:scaling>
          <c:orientation val="minMax"/>
        </c:scaling>
        <c:axPos val="b"/>
        <c:delete val="1"/>
        <c:majorTickMark val="in"/>
        <c:minorTickMark val="none"/>
        <c:tickLblPos val="nextTo"/>
        <c:crossAx val="41843338"/>
        <c:crossesAt val="0"/>
        <c:auto val="0"/>
        <c:lblOffset val="100"/>
        <c:noMultiLvlLbl val="0"/>
      </c:catAx>
      <c:valAx>
        <c:axId val="41843338"/>
        <c:scaling>
          <c:orientation val="minMax"/>
          <c:max val="0.6"/>
          <c:min val="0"/>
        </c:scaling>
        <c:axPos val="l"/>
        <c:title>
          <c:tx>
            <c:rich>
              <a:bodyPr vert="horz" rot="0" anchor="ctr"/>
              <a:lstStyle/>
              <a:p>
                <a:pPr algn="ctr">
                  <a:defRPr/>
                </a:pPr>
                <a:r>
                  <a:rPr lang="en-US" cap="none" sz="1000" b="0" i="0" u="none" baseline="0"/>
                  <a:t>使用率(%)</a:t>
                </a:r>
              </a:p>
            </c:rich>
          </c:tx>
          <c:layout>
            <c:manualLayout>
              <c:xMode val="factor"/>
              <c:yMode val="factor"/>
              <c:x val="0.018"/>
              <c:y val="0.1425"/>
            </c:manualLayout>
          </c:layout>
          <c:overlay val="0"/>
          <c:spPr>
            <a:noFill/>
            <a:ln>
              <a:noFill/>
            </a:ln>
          </c:spPr>
        </c:title>
        <c:delete val="0"/>
        <c:numFmt formatCode="General" sourceLinked="1"/>
        <c:majorTickMark val="in"/>
        <c:minorTickMark val="none"/>
        <c:tickLblPos val="nextTo"/>
        <c:crossAx val="27018881"/>
        <c:crosses val="max"/>
        <c:crossBetween val="between"/>
        <c:dispUnits/>
        <c:majorUnit val="0.1"/>
        <c:minorUnit val="0.02"/>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三區分公司ATM寬頻接取網路設備門號暨使用率統計分析圖(雙週)</a:t>
            </a:r>
          </a:p>
        </c:rich>
      </c:tx>
      <c:layout/>
      <c:spPr>
        <a:noFill/>
        <a:ln>
          <a:noFill/>
        </a:ln>
      </c:spPr>
    </c:title>
    <c:plotArea>
      <c:layout>
        <c:manualLayout>
          <c:xMode val="edge"/>
          <c:yMode val="edge"/>
          <c:x val="0.0725"/>
          <c:y val="0.1655"/>
          <c:w val="0.893"/>
          <c:h val="0.81875"/>
        </c:manualLayout>
      </c:layout>
      <c:lineChart>
        <c:grouping val="standard"/>
        <c:varyColors val="0"/>
        <c:ser>
          <c:idx val="1"/>
          <c:order val="0"/>
          <c:tx>
            <c:strRef>
              <c:f>'ATM-表'!$A$6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'ATM-表'!$B$6:$Z$6</c:f>
              <c:numCache>
                <c:ptCount val="25"/>
                <c:pt idx="0">
                  <c:v>653985</c:v>
                </c:pt>
                <c:pt idx="1">
                  <c:v>659664</c:v>
                </c:pt>
                <c:pt idx="2">
                  <c:v>672532</c:v>
                </c:pt>
                <c:pt idx="3">
                  <c:v>679704</c:v>
                </c:pt>
                <c:pt idx="4">
                  <c:v>672532</c:v>
                </c:pt>
                <c:pt idx="5">
                  <c:v>697611</c:v>
                </c:pt>
                <c:pt idx="6">
                  <c:v>698934</c:v>
                </c:pt>
                <c:pt idx="7">
                  <c:v>701038</c:v>
                </c:pt>
                <c:pt idx="8">
                  <c:v>711072</c:v>
                </c:pt>
                <c:pt idx="9">
                  <c:v>720497</c:v>
                </c:pt>
                <c:pt idx="10">
                  <c:v>722653</c:v>
                </c:pt>
                <c:pt idx="11">
                  <c:v>726314</c:v>
                </c:pt>
                <c:pt idx="12">
                  <c:v>725528</c:v>
                </c:pt>
                <c:pt idx="13">
                  <c:v>726169</c:v>
                </c:pt>
                <c:pt idx="14">
                  <c:v>726153</c:v>
                </c:pt>
              </c:numCache>
            </c:numRef>
          </c:val>
          <c:smooth val="0"/>
        </c:ser>
        <c:ser>
          <c:idx val="0"/>
          <c:order val="1"/>
          <c:tx>
            <c:strRef>
              <c:f>'ATM-表'!$A$7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'ATM-表'!$B$7:$Z$7</c:f>
              <c:numCache>
                <c:ptCount val="25"/>
                <c:pt idx="0">
                  <c:v>322856</c:v>
                </c:pt>
                <c:pt idx="1">
                  <c:v>332736</c:v>
                </c:pt>
                <c:pt idx="2">
                  <c:v>352013</c:v>
                </c:pt>
                <c:pt idx="3">
                  <c:v>352904</c:v>
                </c:pt>
                <c:pt idx="4">
                  <c:v>352013</c:v>
                </c:pt>
                <c:pt idx="5">
                  <c:v>354175</c:v>
                </c:pt>
                <c:pt idx="6">
                  <c:v>368468</c:v>
                </c:pt>
                <c:pt idx="7">
                  <c:v>371692</c:v>
                </c:pt>
                <c:pt idx="8">
                  <c:v>371714</c:v>
                </c:pt>
                <c:pt idx="9">
                  <c:v>372600</c:v>
                </c:pt>
                <c:pt idx="10">
                  <c:v>380611</c:v>
                </c:pt>
                <c:pt idx="11">
                  <c:v>382094</c:v>
                </c:pt>
                <c:pt idx="12">
                  <c:v>381202</c:v>
                </c:pt>
                <c:pt idx="13">
                  <c:v>382018</c:v>
                </c:pt>
                <c:pt idx="14">
                  <c:v>382061</c:v>
                </c:pt>
              </c:numCache>
            </c:numRef>
          </c:val>
          <c:smooth val="0"/>
        </c:ser>
        <c:ser>
          <c:idx val="6"/>
          <c:order val="2"/>
          <c:tx>
            <c:strRef>
              <c:f>'ATM-表'!$A$8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'ATM-表'!$B$8:$Z$8</c:f>
              <c:numCache>
                <c:ptCount val="25"/>
                <c:pt idx="0">
                  <c:v>318770</c:v>
                </c:pt>
                <c:pt idx="1">
                  <c:v>329733</c:v>
                </c:pt>
                <c:pt idx="2">
                  <c:v>337988</c:v>
                </c:pt>
                <c:pt idx="3">
                  <c:v>336514</c:v>
                </c:pt>
                <c:pt idx="4">
                  <c:v>337988</c:v>
                </c:pt>
                <c:pt idx="5">
                  <c:v>338759</c:v>
                </c:pt>
                <c:pt idx="6">
                  <c:v>342527</c:v>
                </c:pt>
                <c:pt idx="7">
                  <c:v>348800</c:v>
                </c:pt>
                <c:pt idx="8">
                  <c:v>361003</c:v>
                </c:pt>
                <c:pt idx="9">
                  <c:v>366338</c:v>
                </c:pt>
                <c:pt idx="10">
                  <c:v>372742</c:v>
                </c:pt>
                <c:pt idx="11">
                  <c:v>383413</c:v>
                </c:pt>
                <c:pt idx="12">
                  <c:v>388023</c:v>
                </c:pt>
                <c:pt idx="13">
                  <c:v>394065</c:v>
                </c:pt>
                <c:pt idx="14">
                  <c:v>394704</c:v>
                </c:pt>
              </c:numCache>
            </c:numRef>
          </c:val>
          <c:smooth val="0"/>
        </c:ser>
        <c:ser>
          <c:idx val="7"/>
          <c:order val="3"/>
          <c:tx>
            <c:strRef>
              <c:f>'ATM-表'!$A$9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'ATM-表'!$B$9:$Z$9</c:f>
              <c:numCache>
                <c:ptCount val="25"/>
                <c:pt idx="0">
                  <c:v>438229</c:v>
                </c:pt>
                <c:pt idx="1">
                  <c:v>471165</c:v>
                </c:pt>
                <c:pt idx="2">
                  <c:v>492182</c:v>
                </c:pt>
                <c:pt idx="3">
                  <c:v>511278</c:v>
                </c:pt>
                <c:pt idx="4">
                  <c:v>492182</c:v>
                </c:pt>
                <c:pt idx="5">
                  <c:v>550091</c:v>
                </c:pt>
                <c:pt idx="6">
                  <c:v>560335</c:v>
                </c:pt>
                <c:pt idx="7">
                  <c:v>574390</c:v>
                </c:pt>
                <c:pt idx="8">
                  <c:v>592273</c:v>
                </c:pt>
                <c:pt idx="9">
                  <c:v>611146</c:v>
                </c:pt>
                <c:pt idx="10">
                  <c:v>625784</c:v>
                </c:pt>
                <c:pt idx="11">
                  <c:v>640434</c:v>
                </c:pt>
                <c:pt idx="12">
                  <c:v>656068</c:v>
                </c:pt>
                <c:pt idx="13">
                  <c:v>665045</c:v>
                </c:pt>
                <c:pt idx="14">
                  <c:v>665222</c:v>
                </c:pt>
              </c:numCache>
            </c:numRef>
          </c:val>
          <c:smooth val="0"/>
        </c:ser>
        <c:ser>
          <c:idx val="8"/>
          <c:order val="4"/>
          <c:tx>
            <c:strRef>
              <c:f>'ATM-表'!$A$10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'ATM-表'!$B$10:$Z$10</c:f>
              <c:numCache>
                <c:ptCount val="25"/>
                <c:pt idx="0">
                  <c:v>188991</c:v>
                </c:pt>
                <c:pt idx="1">
                  <c:v>198879</c:v>
                </c:pt>
                <c:pt idx="2">
                  <c:v>207476</c:v>
                </c:pt>
                <c:pt idx="3">
                  <c:v>214469</c:v>
                </c:pt>
                <c:pt idx="4">
                  <c:v>207476</c:v>
                </c:pt>
                <c:pt idx="5">
                  <c:v>230829</c:v>
                </c:pt>
                <c:pt idx="6">
                  <c:v>235581</c:v>
                </c:pt>
                <c:pt idx="7">
                  <c:v>239795</c:v>
                </c:pt>
                <c:pt idx="8">
                  <c:v>247302</c:v>
                </c:pt>
                <c:pt idx="9">
                  <c:v>250116</c:v>
                </c:pt>
                <c:pt idx="10">
                  <c:v>256702</c:v>
                </c:pt>
                <c:pt idx="11">
                  <c:v>265324</c:v>
                </c:pt>
                <c:pt idx="12">
                  <c:v>276954</c:v>
                </c:pt>
                <c:pt idx="13">
                  <c:v>283667</c:v>
                </c:pt>
                <c:pt idx="14">
                  <c:v>285168</c:v>
                </c:pt>
              </c:numCache>
            </c:numRef>
          </c:val>
          <c:smooth val="0"/>
        </c:ser>
        <c:ser>
          <c:idx val="2"/>
          <c:order val="5"/>
          <c:tx>
            <c:strRef>
              <c:f>'ATM-表'!$A$11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'ATM-表'!$B$11:$Z$11</c:f>
              <c:numCache>
                <c:ptCount val="25"/>
                <c:pt idx="0">
                  <c:v>215181</c:v>
                </c:pt>
                <c:pt idx="1">
                  <c:v>231778</c:v>
                </c:pt>
                <c:pt idx="2">
                  <c:v>240927</c:v>
                </c:pt>
                <c:pt idx="3">
                  <c:v>248361</c:v>
                </c:pt>
                <c:pt idx="4">
                  <c:v>240927</c:v>
                </c:pt>
                <c:pt idx="5">
                  <c:v>256686</c:v>
                </c:pt>
                <c:pt idx="6">
                  <c:v>262397</c:v>
                </c:pt>
                <c:pt idx="7">
                  <c:v>270632</c:v>
                </c:pt>
                <c:pt idx="8">
                  <c:v>278445</c:v>
                </c:pt>
                <c:pt idx="9">
                  <c:v>285421</c:v>
                </c:pt>
                <c:pt idx="10">
                  <c:v>291000</c:v>
                </c:pt>
                <c:pt idx="11">
                  <c:v>299038</c:v>
                </c:pt>
                <c:pt idx="12">
                  <c:v>309845</c:v>
                </c:pt>
                <c:pt idx="13">
                  <c:v>323504</c:v>
                </c:pt>
                <c:pt idx="14">
                  <c:v>326826</c:v>
                </c:pt>
              </c:numCache>
            </c:numRef>
          </c:val>
          <c:smooth val="0"/>
        </c:ser>
        <c:marker val="1"/>
        <c:axId val="41045723"/>
        <c:axId val="33867188"/>
      </c:lineChart>
      <c:lineChart>
        <c:grouping val="standard"/>
        <c:varyColors val="0"/>
        <c:ser>
          <c:idx val="3"/>
          <c:order val="6"/>
          <c:tx>
            <c:strRef>
              <c:f>'ATM-表'!$A$12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'ATM-表'!$B$12:$Z$12</c:f>
              <c:numCache>
                <c:ptCount val="25"/>
                <c:pt idx="0">
                  <c:v>0.6700902925908087</c:v>
                </c:pt>
                <c:pt idx="1">
                  <c:v>0.7142499818089209</c:v>
                </c:pt>
                <c:pt idx="2">
                  <c:v>0.7318343216382269</c:v>
                </c:pt>
                <c:pt idx="3">
                  <c:v>0.7522068429787084</c:v>
                </c:pt>
                <c:pt idx="4">
                  <c:v>0.7318343216382269</c:v>
                </c:pt>
                <c:pt idx="5">
                  <c:v>0.7885354445385753</c:v>
                </c:pt>
                <c:pt idx="6">
                  <c:v>0.8016994451550504</c:v>
                </c:pt>
                <c:pt idx="7">
                  <c:v>0.8193421754598181</c:v>
                </c:pt>
                <c:pt idx="8">
                  <c:v>0.8329297173844561</c:v>
                </c:pt>
                <c:pt idx="9">
                  <c:v>0.8482283756906691</c:v>
                </c:pt>
                <c:pt idx="10">
                  <c:v>0.8659536458023422</c:v>
                </c:pt>
                <c:pt idx="11">
                  <c:v>0.881759128971767</c:v>
                </c:pt>
                <c:pt idx="12">
                  <c:v>0.9042628265208235</c:v>
                </c:pt>
                <c:pt idx="13">
                  <c:v>0.915826756581457</c:v>
                </c:pt>
                <c:pt idx="14">
                  <c:v>0.9160906861226216</c:v>
                </c:pt>
              </c:numCache>
            </c:numRef>
          </c:val>
          <c:smooth val="0"/>
        </c:ser>
        <c:ser>
          <c:idx val="4"/>
          <c:order val="7"/>
          <c:tx>
            <c:strRef>
              <c:f>'ATM-表'!$A$13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'ATM-表'!$B$13:$Z$13</c:f>
              <c:numCache>
                <c:ptCount val="25"/>
                <c:pt idx="0">
                  <c:v>0.5853724260970835</c:v>
                </c:pt>
                <c:pt idx="1">
                  <c:v>0.5977080929024813</c:v>
                </c:pt>
                <c:pt idx="2">
                  <c:v>0.5893986869803104</c:v>
                </c:pt>
                <c:pt idx="3">
                  <c:v>0.6077261804910117</c:v>
                </c:pt>
                <c:pt idx="4">
                  <c:v>0.5893986869803104</c:v>
                </c:pt>
                <c:pt idx="5">
                  <c:v>0.6517371355968095</c:v>
                </c:pt>
                <c:pt idx="6">
                  <c:v>0.6393526710596307</c:v>
                </c:pt>
                <c:pt idx="7">
                  <c:v>0.6451443668413632</c:v>
                </c:pt>
                <c:pt idx="8">
                  <c:v>0.6653018180644259</c:v>
                </c:pt>
                <c:pt idx="9">
                  <c:v>0.6712721417069243</c:v>
                </c:pt>
                <c:pt idx="10">
                  <c:v>0.6744471389423847</c:v>
                </c:pt>
                <c:pt idx="11">
                  <c:v>0.694394573063173</c:v>
                </c:pt>
                <c:pt idx="12">
                  <c:v>0.7265281924019287</c:v>
                </c:pt>
                <c:pt idx="13">
                  <c:v>0.7425487804239591</c:v>
                </c:pt>
                <c:pt idx="14">
                  <c:v>0.7463939004504516</c:v>
                </c:pt>
              </c:numCache>
            </c:numRef>
          </c:val>
          <c:smooth val="0"/>
        </c:ser>
        <c:ser>
          <c:idx val="5"/>
          <c:order val="8"/>
          <c:tx>
            <c:strRef>
              <c:f>'ATM-表'!$A$14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'ATM-表'!$B$14:$Z$14</c:f>
              <c:numCache>
                <c:ptCount val="25"/>
                <c:pt idx="0">
                  <c:v>0.6750352919032532</c:v>
                </c:pt>
                <c:pt idx="1">
                  <c:v>0.7029263070423646</c:v>
                </c:pt>
                <c:pt idx="2">
                  <c:v>0.7128270826183178</c:v>
                </c:pt>
                <c:pt idx="3">
                  <c:v>0.738040616437949</c:v>
                </c:pt>
                <c:pt idx="4">
                  <c:v>0.7128270826183178</c:v>
                </c:pt>
                <c:pt idx="5">
                  <c:v>0.7577245180201855</c:v>
                </c:pt>
                <c:pt idx="6">
                  <c:v>0.7660622374294581</c:v>
                </c:pt>
                <c:pt idx="7">
                  <c:v>0.775894495412844</c:v>
                </c:pt>
                <c:pt idx="8">
                  <c:v>0.7713093797004457</c:v>
                </c:pt>
                <c:pt idx="9">
                  <c:v>0.7791192832848353</c:v>
                </c:pt>
                <c:pt idx="10">
                  <c:v>0.7807008601123565</c:v>
                </c:pt>
                <c:pt idx="11">
                  <c:v>0.7799370391718591</c:v>
                </c:pt>
                <c:pt idx="12">
                  <c:v>0.7985222525468851</c:v>
                </c:pt>
                <c:pt idx="13">
                  <c:v>0.8209407077512593</c:v>
                </c:pt>
                <c:pt idx="14">
                  <c:v>0.8280280919372491</c:v>
                </c:pt>
              </c:numCache>
            </c:numRef>
          </c:val>
          <c:smooth val="0"/>
        </c:ser>
        <c:marker val="1"/>
        <c:axId val="36369237"/>
        <c:axId val="58887678"/>
      </c:lineChart>
      <c:catAx>
        <c:axId val="41045723"/>
        <c:scaling>
          <c:orientation val="minMax"/>
        </c:scaling>
        <c:axPos val="b"/>
        <c:delete val="0"/>
        <c:numFmt formatCode="General" sourceLinked="1"/>
        <c:majorTickMark val="in"/>
        <c:minorTickMark val="none"/>
        <c:tickLblPos val="nextTo"/>
        <c:crossAx val="33867188"/>
        <c:crossesAt val="160000"/>
        <c:auto val="0"/>
        <c:lblOffset val="100"/>
        <c:noMultiLvlLbl val="0"/>
      </c:catAx>
      <c:valAx>
        <c:axId val="33867188"/>
        <c:scaling>
          <c:orientation val="minMax"/>
          <c:max val="800000"/>
          <c:min val="160000"/>
        </c:scaling>
        <c:axPos val="l"/>
        <c:title>
          <c:tx>
            <c:rich>
              <a:bodyPr vert="horz" rot="0" anchor="ctr"/>
              <a:lstStyle/>
              <a:p>
                <a:pPr algn="ctr">
                  <a:defRPr/>
                </a:pPr>
                <a:r>
                  <a:rPr lang="en-US" cap="none" sz="1000" b="0" i="0" u="none" baseline="0"/>
                  <a:t>設備數(埠)</a:t>
                </a:r>
              </a:p>
            </c:rich>
          </c:tx>
          <c:layout>
            <c:manualLayout>
              <c:xMode val="factor"/>
              <c:yMode val="factor"/>
              <c:x val="0.03175"/>
              <c:y val="0.14375"/>
            </c:manualLayout>
          </c:layout>
          <c:overlay val="0"/>
          <c:spPr>
            <a:noFill/>
            <a:ln>
              <a:noFill/>
            </a:ln>
          </c:spPr>
        </c:title>
        <c:majorGridlines/>
        <c:delete val="0"/>
        <c:numFmt formatCode="General" sourceLinked="1"/>
        <c:majorTickMark val="in"/>
        <c:minorTickMark val="none"/>
        <c:tickLblPos val="nextTo"/>
        <c:crossAx val="41045723"/>
        <c:crossesAt val="1"/>
        <c:crossBetween val="between"/>
        <c:dispUnits/>
        <c:majorUnit val="100000"/>
        <c:minorUnit val="2000"/>
      </c:valAx>
      <c:catAx>
        <c:axId val="36369237"/>
        <c:scaling>
          <c:orientation val="minMax"/>
        </c:scaling>
        <c:axPos val="b"/>
        <c:delete val="1"/>
        <c:majorTickMark val="in"/>
        <c:minorTickMark val="none"/>
        <c:tickLblPos val="nextTo"/>
        <c:crossAx val="58887678"/>
        <c:crossesAt val="0.5"/>
        <c:auto val="0"/>
        <c:lblOffset val="100"/>
        <c:noMultiLvlLbl val="0"/>
      </c:catAx>
      <c:valAx>
        <c:axId val="58887678"/>
        <c:scaling>
          <c:orientation val="minMax"/>
          <c:max val="0.9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36369237"/>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長途及區域同步數位階層SDH網路設備暨使用率統計分析圖(雙週)</a:t>
            </a:r>
          </a:p>
        </c:rich>
      </c:tx>
      <c:layout/>
      <c:spPr>
        <a:noFill/>
        <a:ln>
          <a:noFill/>
        </a:ln>
      </c:spPr>
    </c:title>
    <c:plotArea>
      <c:layout>
        <c:manualLayout>
          <c:xMode val="edge"/>
          <c:yMode val="edge"/>
          <c:x val="0.0345"/>
          <c:y val="0.12725"/>
          <c:w val="0.931"/>
          <c:h val="0.857"/>
        </c:manualLayout>
      </c:layout>
      <c:lineChart>
        <c:grouping val="standard"/>
        <c:varyColors val="0"/>
        <c:ser>
          <c:idx val="1"/>
          <c:order val="0"/>
          <c:tx>
            <c:strRef>
              <c:f>'SDH-表'!$A$6</c:f>
              <c:strCache>
                <c:ptCount val="1"/>
                <c:pt idx="0">
                  <c:v>長途SDH現有設備數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'SDH-表'!$B$6:$Z$6</c:f>
              <c:numCache>
                <c:ptCount val="25"/>
                <c:pt idx="0">
                  <c:v>464</c:v>
                </c:pt>
                <c:pt idx="1">
                  <c:v>480</c:v>
                </c:pt>
                <c:pt idx="2">
                  <c:v>480</c:v>
                </c:pt>
                <c:pt idx="3">
                  <c:v>480</c:v>
                </c:pt>
                <c:pt idx="4">
                  <c:v>480</c:v>
                </c:pt>
                <c:pt idx="5">
                  <c:v>480</c:v>
                </c:pt>
                <c:pt idx="6">
                  <c:v>480</c:v>
                </c:pt>
                <c:pt idx="7">
                  <c:v>480</c:v>
                </c:pt>
                <c:pt idx="8">
                  <c:v>480</c:v>
                </c:pt>
                <c:pt idx="9">
                  <c:v>480</c:v>
                </c:pt>
                <c:pt idx="10">
                  <c:v>570</c:v>
                </c:pt>
                <c:pt idx="11">
                  <c:v>570</c:v>
                </c:pt>
                <c:pt idx="12">
                  <c:v>570</c:v>
                </c:pt>
                <c:pt idx="13">
                  <c:v>570</c:v>
                </c:pt>
                <c:pt idx="14">
                  <c:v>570</c:v>
                </c:pt>
              </c:numCache>
            </c:numRef>
          </c:val>
          <c:smooth val="0"/>
        </c:ser>
        <c:ser>
          <c:idx val="0"/>
          <c:order val="1"/>
          <c:tx>
            <c:strRef>
              <c:f>'SDH-表'!$A$7</c:f>
              <c:strCache>
                <c:ptCount val="1"/>
                <c:pt idx="0">
                  <c:v>區域SDH現有設備數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'SDH-表'!$B$7:$Z$7</c:f>
              <c:numCache>
                <c:ptCount val="25"/>
                <c:pt idx="0">
                  <c:v>875</c:v>
                </c:pt>
                <c:pt idx="1">
                  <c:v>875</c:v>
                </c:pt>
                <c:pt idx="2">
                  <c:v>875</c:v>
                </c:pt>
                <c:pt idx="3">
                  <c:v>875</c:v>
                </c:pt>
                <c:pt idx="4">
                  <c:v>875</c:v>
                </c:pt>
                <c:pt idx="5">
                  <c:v>875</c:v>
                </c:pt>
                <c:pt idx="6">
                  <c:v>875</c:v>
                </c:pt>
                <c:pt idx="7">
                  <c:v>875</c:v>
                </c:pt>
                <c:pt idx="8">
                  <c:v>875</c:v>
                </c:pt>
                <c:pt idx="9">
                  <c:v>875</c:v>
                </c:pt>
                <c:pt idx="10">
                  <c:v>875</c:v>
                </c:pt>
                <c:pt idx="11">
                  <c:v>875</c:v>
                </c:pt>
                <c:pt idx="12">
                  <c:v>875</c:v>
                </c:pt>
                <c:pt idx="13">
                  <c:v>875</c:v>
                </c:pt>
                <c:pt idx="14">
                  <c:v>875</c:v>
                </c:pt>
              </c:numCache>
            </c:numRef>
          </c:val>
          <c:smooth val="0"/>
        </c:ser>
        <c:ser>
          <c:idx val="5"/>
          <c:order val="2"/>
          <c:tx>
            <c:strRef>
              <c:f>'SDH-表'!$A$8</c:f>
              <c:strCache>
                <c:ptCount val="1"/>
                <c:pt idx="0">
                  <c:v>長途SDH現有使用數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'SDH-表'!$B$8:$Z$8</c:f>
              <c:numCache>
                <c:ptCount val="25"/>
                <c:pt idx="0">
                  <c:v>240</c:v>
                </c:pt>
                <c:pt idx="1">
                  <c:v>247</c:v>
                </c:pt>
                <c:pt idx="2">
                  <c:v>249</c:v>
                </c:pt>
                <c:pt idx="3">
                  <c:v>250</c:v>
                </c:pt>
                <c:pt idx="4">
                  <c:v>250</c:v>
                </c:pt>
                <c:pt idx="5">
                  <c:v>254</c:v>
                </c:pt>
                <c:pt idx="6">
                  <c:v>255</c:v>
                </c:pt>
                <c:pt idx="7">
                  <c:v>258</c:v>
                </c:pt>
                <c:pt idx="8">
                  <c:v>260</c:v>
                </c:pt>
                <c:pt idx="9">
                  <c:v>264</c:v>
                </c:pt>
                <c:pt idx="10">
                  <c:v>270</c:v>
                </c:pt>
                <c:pt idx="11">
                  <c:v>274</c:v>
                </c:pt>
                <c:pt idx="12">
                  <c:v>277</c:v>
                </c:pt>
                <c:pt idx="13">
                  <c:v>279</c:v>
                </c:pt>
                <c:pt idx="14">
                  <c:v>284</c:v>
                </c:pt>
              </c:numCache>
            </c:numRef>
          </c:val>
          <c:smooth val="0"/>
        </c:ser>
        <c:ser>
          <c:idx val="2"/>
          <c:order val="3"/>
          <c:tx>
            <c:strRef>
              <c:f>'SDH-表'!$A$9</c:f>
              <c:strCache>
                <c:ptCount val="1"/>
                <c:pt idx="0">
                  <c:v>區域SDH現有使用數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'SDH-表'!$B$9:$Z$9</c:f>
              <c:numCache>
                <c:ptCount val="25"/>
                <c:pt idx="0">
                  <c:v>577</c:v>
                </c:pt>
                <c:pt idx="1">
                  <c:v>583</c:v>
                </c:pt>
                <c:pt idx="2">
                  <c:v>585</c:v>
                </c:pt>
                <c:pt idx="3">
                  <c:v>586</c:v>
                </c:pt>
                <c:pt idx="4">
                  <c:v>586</c:v>
                </c:pt>
                <c:pt idx="5">
                  <c:v>589</c:v>
                </c:pt>
                <c:pt idx="6">
                  <c:v>592</c:v>
                </c:pt>
                <c:pt idx="7">
                  <c:v>594</c:v>
                </c:pt>
                <c:pt idx="8">
                  <c:v>598</c:v>
                </c:pt>
                <c:pt idx="9">
                  <c:v>603</c:v>
                </c:pt>
                <c:pt idx="10">
                  <c:v>605</c:v>
                </c:pt>
                <c:pt idx="11">
                  <c:v>608</c:v>
                </c:pt>
                <c:pt idx="12">
                  <c:v>610</c:v>
                </c:pt>
                <c:pt idx="13">
                  <c:v>612</c:v>
                </c:pt>
                <c:pt idx="14">
                  <c:v>615</c:v>
                </c:pt>
              </c:numCache>
            </c:numRef>
          </c:val>
          <c:smooth val="0"/>
        </c:ser>
        <c:marker val="1"/>
        <c:axId val="60227055"/>
        <c:axId val="5172584"/>
      </c:lineChart>
      <c:lineChart>
        <c:grouping val="standard"/>
        <c:varyColors val="0"/>
        <c:ser>
          <c:idx val="3"/>
          <c:order val="4"/>
          <c:tx>
            <c:strRef>
              <c:f>'SDH-表'!$A$10</c:f>
              <c:strCache>
                <c:ptCount val="1"/>
                <c:pt idx="0">
                  <c:v>長途SDH設備使用率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'SDH-表'!$B$10:$Z$10</c:f>
              <c:numCache>
                <c:ptCount val="25"/>
                <c:pt idx="0">
                  <c:v>0.5172413793103449</c:v>
                </c:pt>
                <c:pt idx="1">
                  <c:v>0.5145833333333333</c:v>
                </c:pt>
                <c:pt idx="2">
                  <c:v>0.51875</c:v>
                </c:pt>
                <c:pt idx="3">
                  <c:v>0.5208333333333334</c:v>
                </c:pt>
                <c:pt idx="4">
                  <c:v>0.5208333333333334</c:v>
                </c:pt>
                <c:pt idx="5">
                  <c:v>0.5291666666666667</c:v>
                </c:pt>
                <c:pt idx="6">
                  <c:v>0.53125</c:v>
                </c:pt>
                <c:pt idx="7">
                  <c:v>0.5375</c:v>
                </c:pt>
                <c:pt idx="8">
                  <c:v>0.5416666666666666</c:v>
                </c:pt>
                <c:pt idx="9">
                  <c:v>0.55</c:v>
                </c:pt>
                <c:pt idx="10">
                  <c:v>0.47368421052631576</c:v>
                </c:pt>
                <c:pt idx="11">
                  <c:v>0.4807017543859649</c:v>
                </c:pt>
                <c:pt idx="12">
                  <c:v>0.48596491228070177</c:v>
                </c:pt>
                <c:pt idx="13">
                  <c:v>0.48947368421052634</c:v>
                </c:pt>
                <c:pt idx="14">
                  <c:v>0.4982456140350877</c:v>
                </c:pt>
              </c:numCache>
            </c:numRef>
          </c:val>
          <c:smooth val="0"/>
        </c:ser>
        <c:ser>
          <c:idx val="4"/>
          <c:order val="5"/>
          <c:tx>
            <c:strRef>
              <c:f>'SDH-表'!$A$11</c:f>
              <c:strCache>
                <c:ptCount val="1"/>
                <c:pt idx="0">
                  <c:v>區域SDH設備使用率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'SDH-表'!$B$11:$Z$11</c:f>
              <c:numCache>
                <c:ptCount val="25"/>
                <c:pt idx="0">
                  <c:v>0.6594285714285715</c:v>
                </c:pt>
                <c:pt idx="1">
                  <c:v>0.6662857142857143</c:v>
                </c:pt>
                <c:pt idx="2">
                  <c:v>0.6685714285714286</c:v>
                </c:pt>
                <c:pt idx="3">
                  <c:v>0.6697142857142857</c:v>
                </c:pt>
                <c:pt idx="4">
                  <c:v>0.6697142857142857</c:v>
                </c:pt>
                <c:pt idx="5">
                  <c:v>0.6731428571428572</c:v>
                </c:pt>
                <c:pt idx="6">
                  <c:v>0.6765714285714286</c:v>
                </c:pt>
                <c:pt idx="7">
                  <c:v>0.6788571428571428</c:v>
                </c:pt>
                <c:pt idx="8">
                  <c:v>0.6834285714285714</c:v>
                </c:pt>
                <c:pt idx="9">
                  <c:v>0.6891428571428572</c:v>
                </c:pt>
                <c:pt idx="10">
                  <c:v>0.6914285714285714</c:v>
                </c:pt>
                <c:pt idx="11">
                  <c:v>0.6948571428571428</c:v>
                </c:pt>
                <c:pt idx="12">
                  <c:v>0.6971428571428572</c:v>
                </c:pt>
                <c:pt idx="13">
                  <c:v>0.6994285714285714</c:v>
                </c:pt>
                <c:pt idx="14">
                  <c:v>0.7028571428571428</c:v>
                </c:pt>
              </c:numCache>
            </c:numRef>
          </c:val>
          <c:smooth val="0"/>
        </c:ser>
        <c:marker val="1"/>
        <c:axId val="46553257"/>
        <c:axId val="16326130"/>
      </c:lineChart>
      <c:catAx>
        <c:axId val="60227055"/>
        <c:scaling>
          <c:orientation val="minMax"/>
        </c:scaling>
        <c:axPos val="b"/>
        <c:delete val="0"/>
        <c:numFmt formatCode="General" sourceLinked="1"/>
        <c:majorTickMark val="in"/>
        <c:minorTickMark val="none"/>
        <c:tickLblPos val="nextTo"/>
        <c:crossAx val="5172584"/>
        <c:crosses val="autoZero"/>
        <c:auto val="0"/>
        <c:lblOffset val="100"/>
        <c:noMultiLvlLbl val="0"/>
      </c:catAx>
      <c:valAx>
        <c:axId val="5172584"/>
        <c:scaling>
          <c:orientation val="minMax"/>
          <c:max val="900"/>
          <c:min val="220"/>
        </c:scaling>
        <c:axPos val="l"/>
        <c:title>
          <c:tx>
            <c:rich>
              <a:bodyPr vert="horz" rot="0" anchor="ctr"/>
              <a:lstStyle/>
              <a:p>
                <a:pPr algn="ctr">
                  <a:defRPr/>
                </a:pPr>
                <a:r>
                  <a:rPr lang="en-US" cap="none" sz="1000" b="0" i="0" u="none" baseline="0"/>
                  <a:t>設備數(部)</a:t>
                </a:r>
              </a:p>
            </c:rich>
          </c:tx>
          <c:layout>
            <c:manualLayout>
              <c:xMode val="factor"/>
              <c:yMode val="factor"/>
              <c:x val="0.03875"/>
              <c:y val="0.136"/>
            </c:manualLayout>
          </c:layout>
          <c:overlay val="0"/>
          <c:spPr>
            <a:noFill/>
            <a:ln>
              <a:noFill/>
            </a:ln>
          </c:spPr>
        </c:title>
        <c:majorGridlines/>
        <c:delete val="0"/>
        <c:numFmt formatCode="General" sourceLinked="1"/>
        <c:majorTickMark val="in"/>
        <c:minorTickMark val="none"/>
        <c:tickLblPos val="nextTo"/>
        <c:crossAx val="60227055"/>
        <c:crossesAt val="1"/>
        <c:crossBetween val="between"/>
        <c:dispUnits/>
        <c:minorUnit val="10"/>
      </c:valAx>
      <c:catAx>
        <c:axId val="46553257"/>
        <c:scaling>
          <c:orientation val="minMax"/>
        </c:scaling>
        <c:axPos val="b"/>
        <c:delete val="1"/>
        <c:majorTickMark val="in"/>
        <c:minorTickMark val="none"/>
        <c:tickLblPos val="nextTo"/>
        <c:crossAx val="16326130"/>
        <c:crosses val="autoZero"/>
        <c:auto val="0"/>
        <c:lblOffset val="100"/>
        <c:noMultiLvlLbl val="0"/>
      </c:catAx>
      <c:valAx>
        <c:axId val="16326130"/>
        <c:scaling>
          <c:orientation val="minMax"/>
          <c:max val="0.95"/>
          <c:min val="0.45"/>
        </c:scaling>
        <c:axPos val="l"/>
        <c:title>
          <c:tx>
            <c:rich>
              <a:bodyPr vert="horz" rot="0" anchor="ctr"/>
              <a:lstStyle/>
              <a:p>
                <a:pPr algn="ctr">
                  <a:defRPr/>
                </a:pPr>
                <a:r>
                  <a:rPr lang="en-US" cap="none" sz="1000" b="0" i="0" u="none" baseline="0"/>
                  <a:t>使用率(%)</a:t>
                </a:r>
              </a:p>
            </c:rich>
          </c:tx>
          <c:layout>
            <c:manualLayout>
              <c:xMode val="factor"/>
              <c:yMode val="factor"/>
              <c:x val="0.017"/>
              <c:y val="0.13975"/>
            </c:manualLayout>
          </c:layout>
          <c:overlay val="0"/>
          <c:spPr>
            <a:noFill/>
            <a:ln>
              <a:noFill/>
            </a:ln>
          </c:spPr>
        </c:title>
        <c:delete val="0"/>
        <c:numFmt formatCode="General" sourceLinked="1"/>
        <c:majorTickMark val="in"/>
        <c:minorTickMark val="none"/>
        <c:tickLblPos val="nextTo"/>
        <c:crossAx val="46553257"/>
        <c:crosses val="max"/>
        <c:crossBetween val="between"/>
        <c:dispUnits/>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0.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1.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2.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3.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4.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5.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6.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7.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75"/>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7.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9.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0.60425</cdr:x>
      <cdr:y>0.22025</cdr:y>
    </cdr:from>
    <cdr:to>
      <cdr:x>0.83275</cdr:x>
      <cdr:y>0.3665</cdr:y>
    </cdr:to>
    <cdr:sp>
      <cdr:nvSpPr>
        <cdr:cNvPr id="1" name="AutoShape 3"/>
        <cdr:cNvSpPr>
          <a:spLocks/>
        </cdr:cNvSpPr>
      </cdr:nvSpPr>
      <cdr:spPr>
        <a:xfrm>
          <a:off x="6248400" y="1419225"/>
          <a:ext cx="2362200" cy="942975"/>
        </a:xfrm>
        <a:prstGeom prst="wedgeRectCallout">
          <a:avLst>
            <a:gd name="adj1" fmla="val -66884"/>
            <a:gd name="adj2" fmla="val 9976"/>
          </a:avLst>
        </a:prstGeom>
        <a:solidFill>
          <a:srgbClr val="FFFFFF"/>
        </a:solidFill>
        <a:ln w="9525" cmpd="sng">
          <a:solidFill>
            <a:srgbClr val="000000"/>
          </a:solidFill>
          <a:headEnd type="none"/>
          <a:tailEnd type="none"/>
        </a:ln>
      </cdr:spPr>
      <cdr:txBody>
        <a:bodyPr vertOverflow="clip" wrap="square"/>
        <a:p>
          <a:pPr algn="l">
            <a:defRPr/>
          </a:pPr>
          <a:r>
            <a:rPr lang="en-US" cap="none" sz="1000" b="0" i="0" u="none" baseline="0">
              <a:latin typeface="新細明體"/>
              <a:ea typeface="新細明體"/>
              <a:cs typeface="新細明體"/>
            </a:rPr>
            <a:t>北區分公司：完工數</a:t>
          </a:r>
          <a:r>
            <a:rPr lang="en-US" cap="none" sz="1000" b="0" i="0" u="none" baseline="0"/>
            <a:t>375,200 </a:t>
          </a:r>
          <a:r>
            <a:rPr lang="en-US" cap="none" sz="1000" b="0" i="0" u="none" baseline="0">
              <a:latin typeface="新細明體"/>
              <a:ea typeface="新細明體"/>
              <a:cs typeface="新細明體"/>
            </a:rPr>
            <a:t>埠，汰換數</a:t>
          </a:r>
          <a:r>
            <a:rPr lang="en-US" cap="none" sz="1000" b="0" i="0" u="none" baseline="0"/>
            <a:t>223,000</a:t>
          </a:r>
          <a:r>
            <a:rPr lang="en-US" cap="none" sz="1000" b="0" i="0" u="none" baseline="0">
              <a:latin typeface="新細明體"/>
              <a:ea typeface="新細明體"/>
              <a:cs typeface="新細明體"/>
            </a:rPr>
            <a:t>埠，由於完工數大於汰換數達</a:t>
          </a:r>
          <a:r>
            <a:rPr lang="en-US" cap="none" sz="1000" b="0" i="0" u="none" baseline="0"/>
            <a:t>15</a:t>
          </a:r>
          <a:r>
            <a:rPr lang="en-US" cap="none" sz="1000" b="0" i="0" u="none" baseline="0">
              <a:latin typeface="新細明體"/>
              <a:ea typeface="新細明體"/>
              <a:cs typeface="新細明體"/>
            </a:rPr>
            <a:t>萬埠，故使用率大幅下降，用戶數仍然持續增加</a:t>
          </a:r>
          <a:r>
            <a:rPr lang="en-US" cap="none" sz="1000" b="0" i="0" u="none" baseline="0"/>
            <a:t>10,915</a:t>
          </a:r>
          <a:r>
            <a:rPr lang="en-US" cap="none" sz="1000" b="0" i="0" u="none" baseline="0">
              <a:latin typeface="新細明體"/>
              <a:ea typeface="新細明體"/>
              <a:cs typeface="新細明體"/>
            </a:rPr>
            <a:t>埠。
</a:t>
          </a:r>
        </a:p>
      </cdr:txBody>
    </cdr:sp>
  </cdr:relSizeAnchor>
  <cdr:relSizeAnchor xmlns:cdr="http://schemas.openxmlformats.org/drawingml/2006/chartDrawing">
    <cdr:from>
      <cdr:x>0.605</cdr:x>
      <cdr:y>0.493</cdr:y>
    </cdr:from>
    <cdr:to>
      <cdr:x>0.851</cdr:x>
      <cdr:y>0.6695</cdr:y>
    </cdr:to>
    <cdr:sp>
      <cdr:nvSpPr>
        <cdr:cNvPr id="2" name="AutoShape 5"/>
        <cdr:cNvSpPr>
          <a:spLocks/>
        </cdr:cNvSpPr>
      </cdr:nvSpPr>
      <cdr:spPr>
        <a:xfrm>
          <a:off x="6257925" y="3181350"/>
          <a:ext cx="2543175" cy="1143000"/>
        </a:xfrm>
        <a:prstGeom prst="wedgeRectCallout">
          <a:avLst>
            <a:gd name="adj1" fmla="val -64861"/>
            <a:gd name="adj2" fmla="val 31370"/>
          </a:avLst>
        </a:prstGeom>
        <a:solidFill>
          <a:srgbClr val="FFFFFF"/>
        </a:solidFill>
        <a:ln w="9525" cmpd="sng">
          <a:solidFill>
            <a:srgbClr val="000000"/>
          </a:solidFill>
          <a:headEnd type="none"/>
          <a:tailEnd type="none"/>
        </a:ln>
      </cdr:spPr>
      <cdr:txBody>
        <a:bodyPr vertOverflow="clip" wrap="square"/>
        <a:p>
          <a:pPr algn="l">
            <a:defRPr/>
          </a:pPr>
          <a:r>
            <a:rPr lang="en-US" cap="none" sz="1100" b="0" i="0" u="none" baseline="0">
              <a:latin typeface="新細明體"/>
              <a:ea typeface="新細明體"/>
              <a:cs typeface="新細明體"/>
            </a:rPr>
            <a:t>使用率上升之原因：南區分公司</a:t>
          </a:r>
          <a:r>
            <a:rPr lang="en-US" cap="none" sz="1100" b="0" i="0" u="none" baseline="0"/>
            <a:t>90</a:t>
          </a:r>
          <a:r>
            <a:rPr lang="en-US" cap="none" sz="1100" b="0" i="0" u="none" baseline="0">
              <a:latin typeface="新細明體"/>
              <a:ea typeface="新細明體"/>
              <a:cs typeface="新細明體"/>
            </a:rPr>
            <a:t>年度新建設案完工</a:t>
          </a:r>
          <a:r>
            <a:rPr lang="en-US" cap="none" sz="1100" b="0" i="0" u="none" baseline="0"/>
            <a:t>52,600</a:t>
          </a:r>
          <a:r>
            <a:rPr lang="en-US" cap="none" sz="1100" b="0" i="0" u="none" baseline="0">
              <a:latin typeface="新細明體"/>
              <a:ea typeface="新細明體"/>
              <a:cs typeface="新細明體"/>
            </a:rPr>
            <a:t>埠，汰換門號刪減</a:t>
          </a:r>
          <a:r>
            <a:rPr lang="en-US" cap="none" sz="1100" b="0" i="0" u="none" baseline="0"/>
            <a:t>176,924</a:t>
          </a:r>
          <a:r>
            <a:rPr lang="en-US" cap="none" sz="1100" b="0" i="0" u="none" baseline="0">
              <a:latin typeface="新細明體"/>
              <a:ea typeface="新細明體"/>
              <a:cs typeface="新細明體"/>
            </a:rPr>
            <a:t>埠，故設備數明顯減少</a:t>
          </a:r>
          <a:r>
            <a:rPr lang="en-US" cap="none" sz="1100" b="0" i="0" u="none" baseline="0"/>
            <a:t>124,324</a:t>
          </a:r>
          <a:r>
            <a:rPr lang="en-US" cap="none" sz="1100" b="0" i="0" u="none" baseline="0">
              <a:latin typeface="新細明體"/>
              <a:ea typeface="新細明體"/>
              <a:cs typeface="新細明體"/>
            </a:rPr>
            <a:t>埠，實際門號仍成長</a:t>
          </a:r>
          <a:r>
            <a:rPr lang="en-US" cap="none" sz="1100" b="0" i="0" u="none" baseline="0"/>
            <a:t>6,412</a:t>
          </a:r>
          <a:r>
            <a:rPr lang="en-US" cap="none" sz="1100" b="0" i="0" u="none" baseline="0">
              <a:latin typeface="新細明體"/>
              <a:ea typeface="新細明體"/>
              <a:cs typeface="新細明體"/>
            </a:rPr>
            <a:t>埠。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0.64125</cdr:x>
      <cdr:y>0.15375</cdr:y>
    </cdr:from>
    <cdr:to>
      <cdr:x>0.89475</cdr:x>
      <cdr:y>0.628</cdr:y>
    </cdr:to>
    <cdr:sp>
      <cdr:nvSpPr>
        <cdr:cNvPr id="1" name="AutoShape 3"/>
        <cdr:cNvSpPr>
          <a:spLocks/>
        </cdr:cNvSpPr>
      </cdr:nvSpPr>
      <cdr:spPr>
        <a:xfrm>
          <a:off x="6638925" y="990600"/>
          <a:ext cx="2628900" cy="3067050"/>
        </a:xfrm>
        <a:prstGeom prst="wedgeRectCallout">
          <a:avLst>
            <a:gd name="adj1" fmla="val -79268"/>
            <a:gd name="adj2" fmla="val -1351"/>
          </a:avLst>
        </a:prstGeom>
        <a:solidFill>
          <a:srgbClr val="FFFFFF"/>
        </a:solidFill>
        <a:ln w="9525" cmpd="sng">
          <a:solidFill>
            <a:srgbClr val="000000"/>
          </a:solidFill>
          <a:headEnd type="none"/>
          <a:tailEnd type="none"/>
        </a:ln>
      </cdr:spPr>
      <cdr:txBody>
        <a:bodyPr vertOverflow="clip" wrap="square"/>
        <a:p>
          <a:pPr algn="l">
            <a:defRPr/>
          </a:pPr>
          <a:r>
            <a:rPr lang="en-US" cap="none" sz="1200" b="0" i="0" u="none" baseline="0">
              <a:latin typeface="新細明體"/>
              <a:ea typeface="新細明體"/>
              <a:cs typeface="新細明體"/>
            </a:rPr>
            <a:t>東森寬頻與新浪網等業者一直推動免費撥接，藉由網路接續費大賺中華電信的錢，用戶晚上上網，中華電十分鐘才收 1 元，卻支付 1.6 元接續費給東森，造成本公司撥接上網業務大幅萎縮。
北區分公司：數據分公司退租269路，一般客戶退租5路。
中區分公司：數據分公司退租40路，一般客戶退租15路。
南區分公司：數據分公司退租99路，東森寬頻退租7路，馬凱電信退租1路，高雄第一科大退租1路，其6路退租改租用較高頻寬之電路。</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0.629</cdr:x>
      <cdr:y>0.3185</cdr:y>
    </cdr:from>
    <cdr:to>
      <cdr:x>0.849</cdr:x>
      <cdr:y>0.6065</cdr:y>
    </cdr:to>
    <cdr:sp>
      <cdr:nvSpPr>
        <cdr:cNvPr id="1" name="AutoShape 1"/>
        <cdr:cNvSpPr>
          <a:spLocks/>
        </cdr:cNvSpPr>
      </cdr:nvSpPr>
      <cdr:spPr>
        <a:xfrm>
          <a:off x="6505575" y="2057400"/>
          <a:ext cx="2276475" cy="1866900"/>
        </a:xfrm>
        <a:prstGeom prst="wedgeRectCallout">
          <a:avLst>
            <a:gd name="adj1" fmla="val -76907"/>
            <a:gd name="adj2" fmla="val -37291"/>
          </a:avLst>
        </a:prstGeom>
        <a:solidFill>
          <a:srgbClr val="FFFFFF"/>
        </a:solidFill>
        <a:ln w="9525" cmpd="sng">
          <a:solidFill>
            <a:srgbClr val="000000"/>
          </a:solidFill>
          <a:headEnd type="none"/>
          <a:tailEnd type="none"/>
        </a:ln>
      </cdr:spPr>
      <cdr:txBody>
        <a:bodyPr vertOverflow="clip" wrap="square"/>
        <a:p>
          <a:pPr algn="l">
            <a:defRPr/>
          </a:pPr>
          <a:r>
            <a:rPr lang="en-US" cap="none" sz="1000" b="0" i="0" u="none" baseline="0">
              <a:latin typeface="新細明體"/>
              <a:ea typeface="新細明體"/>
              <a:cs typeface="新細明體"/>
            </a:rPr>
            <a:t>北區分公司：</a:t>
          </a:r>
          <a:r>
            <a:rPr lang="en-US" cap="none" sz="1000" b="0" i="0" u="none" baseline="0"/>
            <a:t>ISDN</a:t>
          </a:r>
          <a:r>
            <a:rPr lang="en-US" cap="none" sz="1000" b="0" i="0" u="none" baseline="0">
              <a:latin typeface="新細明體"/>
              <a:ea typeface="新細明體"/>
              <a:cs typeface="新細明體"/>
            </a:rPr>
            <a:t>門號為年度預定建設，七月份完工</a:t>
          </a:r>
          <a:r>
            <a:rPr lang="en-US" cap="none" sz="1000" b="0" i="0" u="none" baseline="0"/>
            <a:t>1400</a:t>
          </a:r>
          <a:r>
            <a:rPr lang="en-US" cap="none" sz="1000" b="0" i="0" u="none" baseline="0">
              <a:latin typeface="新細明體"/>
              <a:ea typeface="新細明體"/>
              <a:cs typeface="新細明體"/>
            </a:rPr>
            <a:t>路</a:t>
          </a:r>
          <a:r>
            <a:rPr lang="en-US" cap="none" sz="1000" b="0" i="0" u="none" baseline="0"/>
            <a:t>PRA E1</a:t>
          </a:r>
          <a:r>
            <a:rPr lang="en-US" cap="none" sz="1000" b="0" i="0" u="none" baseline="0">
              <a:latin typeface="新細明體"/>
              <a:ea typeface="新細明體"/>
              <a:cs typeface="新細明體"/>
            </a:rPr>
            <a:t>，但客戶數只增加</a:t>
          </a:r>
          <a:r>
            <a:rPr lang="en-US" cap="none" sz="1000" b="0" i="0" u="none" baseline="0"/>
            <a:t>20</a:t>
          </a:r>
          <a:r>
            <a:rPr lang="en-US" cap="none" sz="1000" b="0" i="0" u="none" baseline="0">
              <a:latin typeface="新細明體"/>
              <a:ea typeface="新細明體"/>
              <a:cs typeface="新細明體"/>
            </a:rPr>
            <a:t>路，故使用率呈現下降。
分公司做修正中，儘可能將</a:t>
          </a:r>
          <a:r>
            <a:rPr lang="en-US" cap="none" sz="1000" b="0" i="0" u="none" baseline="0"/>
            <a:t>PRA E1</a:t>
          </a:r>
          <a:r>
            <a:rPr lang="en-US" cap="none" sz="1000" b="0" i="0" u="none" baseline="0">
              <a:latin typeface="新細明體"/>
              <a:ea typeface="新細明體"/>
              <a:cs typeface="新細明體"/>
            </a:rPr>
            <a:t>更改為</a:t>
          </a:r>
          <a:r>
            <a:rPr lang="en-US" cap="none" sz="1000" b="0" i="0" u="none" baseline="0"/>
            <a:t>E1</a:t>
          </a:r>
          <a:r>
            <a:rPr lang="en-US" cap="none" sz="1000" b="0" i="0" u="none" baseline="0">
              <a:latin typeface="新細明體"/>
              <a:ea typeface="新細明體"/>
              <a:cs typeface="新細明體"/>
            </a:rPr>
            <a:t>中繼器使用，但仍有些機種為</a:t>
          </a:r>
          <a:r>
            <a:rPr lang="en-US" cap="none" sz="1000" b="0" i="0" u="none" baseline="0"/>
            <a:t>S-12</a:t>
          </a:r>
          <a:r>
            <a:rPr lang="en-US" cap="none" sz="1000" b="0" i="0" u="none" baseline="0">
              <a:latin typeface="新細明體"/>
              <a:ea typeface="新細明體"/>
              <a:cs typeface="新細明體"/>
            </a:rPr>
            <a:t>無法更改為</a:t>
          </a:r>
          <a:r>
            <a:rPr lang="en-US" cap="none" sz="1000" b="0" i="0" u="none" baseline="0"/>
            <a:t>E1</a:t>
          </a:r>
          <a:r>
            <a:rPr lang="en-US" cap="none" sz="1000" b="0" i="0" u="none" baseline="0">
              <a:latin typeface="新細明體"/>
              <a:ea typeface="新細明體"/>
              <a:cs typeface="新細明體"/>
            </a:rPr>
            <a:t>中繼使用。
</a:t>
          </a:r>
          <a:r>
            <a:rPr lang="en-US" cap="none" sz="1000" b="0" i="0" u="none" baseline="0"/>
            <a:t>***PRA E1</a:t>
          </a:r>
          <a:r>
            <a:rPr lang="en-US" cap="none" sz="1000" b="0" i="0" u="none" baseline="0">
              <a:latin typeface="新細明體"/>
              <a:ea typeface="新細明體"/>
              <a:cs typeface="新細明體"/>
            </a:rPr>
            <a:t>成長性亦呈現停頓現象。</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41"/>
  <sheetViews>
    <sheetView zoomScale="75" zoomScaleNormal="75" workbookViewId="0" topLeftCell="A1">
      <pane xSplit="4" ySplit="3" topLeftCell="E32" activePane="bottomRight" state="split"/>
      <selection pane="topLeft" activeCell="A1" sqref="A1"/>
      <selection pane="topRight" activeCell="E1" sqref="E1"/>
      <selection pane="bottomLeft" activeCell="A4" sqref="A4"/>
      <selection pane="bottomRight" activeCell="J40" sqref="J40"/>
      <selection pane="topLeft" activeCell="A1" sqref="A1:K1"/>
    </sheetView>
  </sheetViews>
  <sheetFormatPr defaultColWidth="9.00390625" defaultRowHeight="16.5"/>
  <cols>
    <col min="1" max="1" width="3.125" style="0" customWidth="1"/>
    <col min="2" max="2" width="28.75390625" style="0" customWidth="1"/>
    <col min="3" max="3" width="9.2539062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9.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198</v>
      </c>
      <c r="L2" s="41"/>
    </row>
    <row r="3" spans="1:13" ht="38.25" customHeight="1">
      <c r="A3" s="43"/>
      <c r="B3" s="44" t="s">
        <v>199</v>
      </c>
      <c r="C3" s="45" t="s">
        <v>200</v>
      </c>
      <c r="D3" s="44" t="s">
        <v>201</v>
      </c>
      <c r="E3" s="46" t="s">
        <v>202</v>
      </c>
      <c r="F3" s="46" t="s">
        <v>203</v>
      </c>
      <c r="G3" s="46" t="s">
        <v>204</v>
      </c>
      <c r="H3" s="46" t="s">
        <v>205</v>
      </c>
      <c r="I3" s="46" t="s">
        <v>206</v>
      </c>
      <c r="J3" s="44" t="s">
        <v>207</v>
      </c>
      <c r="K3" s="47" t="s">
        <v>208</v>
      </c>
      <c r="L3" s="48" t="s">
        <v>209</v>
      </c>
      <c r="M3" t="s">
        <v>210</v>
      </c>
    </row>
    <row r="4" spans="1:14" ht="16.5">
      <c r="A4" s="166">
        <v>1</v>
      </c>
      <c r="B4" s="167" t="s">
        <v>211</v>
      </c>
      <c r="C4" s="168" t="s">
        <v>212</v>
      </c>
      <c r="D4" s="50" t="s">
        <v>213</v>
      </c>
      <c r="E4" s="34">
        <v>8253465</v>
      </c>
      <c r="F4" s="34">
        <v>1137000</v>
      </c>
      <c r="G4" s="51">
        <f aca="true" t="shared" si="0" ref="G4:G15">IF(F4&gt;0,L4/F4,0)</f>
        <v>0.0802990325417766</v>
      </c>
      <c r="H4" s="34">
        <v>8269765</v>
      </c>
      <c r="I4" s="34">
        <v>6713076</v>
      </c>
      <c r="J4" s="52">
        <f aca="true" t="shared" si="1" ref="J4:J21">I4/H4</f>
        <v>0.8117613982985006</v>
      </c>
      <c r="K4" s="162" t="s">
        <v>214</v>
      </c>
      <c r="L4" s="53">
        <v>91300</v>
      </c>
      <c r="M4" s="53">
        <v>91300</v>
      </c>
      <c r="N4" t="s">
        <v>215</v>
      </c>
    </row>
    <row r="5" spans="1:13" ht="16.5">
      <c r="A5" s="166"/>
      <c r="B5" s="167"/>
      <c r="C5" s="168"/>
      <c r="D5" s="49" t="s">
        <v>216</v>
      </c>
      <c r="E5" s="33">
        <v>4082500</v>
      </c>
      <c r="F5" s="33">
        <v>79000</v>
      </c>
      <c r="G5" s="54">
        <f t="shared" si="0"/>
        <v>0.189873417721519</v>
      </c>
      <c r="H5" s="33">
        <v>4077500</v>
      </c>
      <c r="I5" s="33">
        <v>2872249</v>
      </c>
      <c r="J5" s="55">
        <f t="shared" si="1"/>
        <v>0.7044142244022072</v>
      </c>
      <c r="K5" s="169"/>
      <c r="L5" s="56">
        <v>15000</v>
      </c>
      <c r="M5" s="57">
        <v>15000</v>
      </c>
    </row>
    <row r="6" spans="1:13" ht="16.5">
      <c r="A6" s="166"/>
      <c r="B6" s="167"/>
      <c r="C6" s="168"/>
      <c r="D6" s="49" t="s">
        <v>217</v>
      </c>
      <c r="E6" s="33">
        <v>4823946</v>
      </c>
      <c r="F6" s="33">
        <v>512300</v>
      </c>
      <c r="G6" s="54">
        <f t="shared" si="0"/>
        <v>0.33827835252781574</v>
      </c>
      <c r="H6" s="33">
        <v>4810030</v>
      </c>
      <c r="I6" s="33">
        <v>3319732</v>
      </c>
      <c r="J6" s="55">
        <f t="shared" si="1"/>
        <v>0.6901686683866837</v>
      </c>
      <c r="K6" s="169"/>
      <c r="L6" s="56">
        <v>173300</v>
      </c>
      <c r="M6" s="57">
        <v>173300</v>
      </c>
    </row>
    <row r="7" spans="1:14" ht="16.5">
      <c r="A7" s="166">
        <v>2</v>
      </c>
      <c r="B7" s="170" t="s">
        <v>218</v>
      </c>
      <c r="C7" s="168" t="s">
        <v>219</v>
      </c>
      <c r="D7" s="50" t="s">
        <v>213</v>
      </c>
      <c r="E7" s="34">
        <v>79129</v>
      </c>
      <c r="F7" s="34">
        <v>832</v>
      </c>
      <c r="G7" s="51">
        <f t="shared" si="0"/>
        <v>0</v>
      </c>
      <c r="H7" s="34">
        <f aca="true" t="shared" si="2" ref="H7:H15">E7+L7</f>
        <v>79129</v>
      </c>
      <c r="I7" s="34">
        <v>18538</v>
      </c>
      <c r="J7" s="52">
        <f t="shared" si="1"/>
        <v>0.23427567642710004</v>
      </c>
      <c r="K7" s="169"/>
      <c r="L7" s="53">
        <v>0</v>
      </c>
      <c r="M7" s="53">
        <v>1912</v>
      </c>
      <c r="N7" t="s">
        <v>220</v>
      </c>
    </row>
    <row r="8" spans="1:13" ht="16.5">
      <c r="A8" s="166"/>
      <c r="B8" s="170"/>
      <c r="C8" s="168"/>
      <c r="D8" s="49" t="s">
        <v>216</v>
      </c>
      <c r="E8" s="33">
        <v>23590</v>
      </c>
      <c r="F8" s="33">
        <v>340</v>
      </c>
      <c r="G8" s="54">
        <f t="shared" si="0"/>
        <v>0.7529411764705882</v>
      </c>
      <c r="H8" s="33">
        <f t="shared" si="2"/>
        <v>23846</v>
      </c>
      <c r="I8" s="33">
        <v>3857</v>
      </c>
      <c r="J8" s="55">
        <f t="shared" si="1"/>
        <v>0.1617462048142246</v>
      </c>
      <c r="K8" s="169"/>
      <c r="L8" s="56">
        <v>256</v>
      </c>
      <c r="M8" s="57">
        <v>1024</v>
      </c>
    </row>
    <row r="9" spans="1:13" ht="16.5">
      <c r="A9" s="166"/>
      <c r="B9" s="170"/>
      <c r="C9" s="168"/>
      <c r="D9" s="49" t="s">
        <v>217</v>
      </c>
      <c r="E9" s="33">
        <v>41150</v>
      </c>
      <c r="F9" s="31">
        <v>1486</v>
      </c>
      <c r="G9" s="54">
        <f t="shared" si="0"/>
        <v>0.3768506056527591</v>
      </c>
      <c r="H9" s="33">
        <f t="shared" si="2"/>
        <v>41710</v>
      </c>
      <c r="I9" s="33">
        <v>5484</v>
      </c>
      <c r="J9" s="55">
        <f t="shared" si="1"/>
        <v>0.13147926156796932</v>
      </c>
      <c r="K9" s="169"/>
      <c r="L9" s="56">
        <v>560</v>
      </c>
      <c r="M9" s="57">
        <v>1592</v>
      </c>
    </row>
    <row r="10" spans="1:13" ht="16.5">
      <c r="A10" s="166">
        <v>3</v>
      </c>
      <c r="B10" s="170" t="s">
        <v>221</v>
      </c>
      <c r="C10" s="168" t="s">
        <v>219</v>
      </c>
      <c r="D10" s="50" t="s">
        <v>213</v>
      </c>
      <c r="E10" s="34">
        <v>8177</v>
      </c>
      <c r="F10" s="34">
        <v>0</v>
      </c>
      <c r="G10" s="51">
        <f t="shared" si="0"/>
        <v>0</v>
      </c>
      <c r="H10" s="34">
        <f t="shared" si="2"/>
        <v>8177</v>
      </c>
      <c r="I10" s="34">
        <v>4603</v>
      </c>
      <c r="J10" s="52">
        <f t="shared" si="1"/>
        <v>0.5629203864497982</v>
      </c>
      <c r="K10" s="169"/>
      <c r="L10" s="53">
        <v>0</v>
      </c>
      <c r="M10" s="53">
        <v>2534</v>
      </c>
    </row>
    <row r="11" spans="1:13" ht="16.5">
      <c r="A11" s="166"/>
      <c r="B11" s="170"/>
      <c r="C11" s="168"/>
      <c r="D11" s="49" t="s">
        <v>216</v>
      </c>
      <c r="E11" s="33">
        <v>4486</v>
      </c>
      <c r="F11" s="33">
        <v>310</v>
      </c>
      <c r="G11" s="54">
        <f t="shared" si="0"/>
        <v>0.3225806451612903</v>
      </c>
      <c r="H11" s="33">
        <f t="shared" si="2"/>
        <v>4586</v>
      </c>
      <c r="I11" s="33">
        <v>1686</v>
      </c>
      <c r="J11" s="55">
        <f t="shared" si="1"/>
        <v>0.36764064544265157</v>
      </c>
      <c r="K11" s="169"/>
      <c r="L11" s="56">
        <v>100</v>
      </c>
      <c r="M11" s="57">
        <v>260</v>
      </c>
    </row>
    <row r="12" spans="1:13" ht="16.5">
      <c r="A12" s="166"/>
      <c r="B12" s="170"/>
      <c r="C12" s="168"/>
      <c r="D12" s="49" t="s">
        <v>217</v>
      </c>
      <c r="E12" s="33">
        <v>5614</v>
      </c>
      <c r="F12" s="33">
        <v>0</v>
      </c>
      <c r="G12" s="54">
        <f t="shared" si="0"/>
        <v>0</v>
      </c>
      <c r="H12" s="33">
        <f t="shared" si="2"/>
        <v>5614</v>
      </c>
      <c r="I12" s="33">
        <v>1687</v>
      </c>
      <c r="J12" s="55">
        <f t="shared" si="1"/>
        <v>0.300498753117207</v>
      </c>
      <c r="K12" s="169"/>
      <c r="L12" s="56">
        <v>0</v>
      </c>
      <c r="M12" s="57">
        <v>3262</v>
      </c>
    </row>
    <row r="13" spans="1:13" ht="16.5">
      <c r="A13" s="166">
        <v>4</v>
      </c>
      <c r="B13" s="170" t="s">
        <v>222</v>
      </c>
      <c r="C13" s="168" t="s">
        <v>219</v>
      </c>
      <c r="D13" s="50" t="s">
        <v>213</v>
      </c>
      <c r="E13" s="34">
        <v>3445</v>
      </c>
      <c r="F13" s="34">
        <v>2670</v>
      </c>
      <c r="G13" s="51">
        <f t="shared" si="0"/>
        <v>0.018726591760299626</v>
      </c>
      <c r="H13" s="34">
        <f t="shared" si="2"/>
        <v>3495</v>
      </c>
      <c r="I13" s="34">
        <v>661</v>
      </c>
      <c r="J13" s="52">
        <f t="shared" si="1"/>
        <v>0.18912732474964233</v>
      </c>
      <c r="K13" s="169"/>
      <c r="L13" s="53">
        <v>50</v>
      </c>
      <c r="M13" s="53">
        <v>2910</v>
      </c>
    </row>
    <row r="14" spans="1:13" ht="16.5">
      <c r="A14" s="166"/>
      <c r="B14" s="170"/>
      <c r="C14" s="168"/>
      <c r="D14" s="49" t="s">
        <v>216</v>
      </c>
      <c r="E14" s="33">
        <v>1260</v>
      </c>
      <c r="F14" s="33">
        <v>0</v>
      </c>
      <c r="G14" s="54">
        <f t="shared" si="0"/>
        <v>0</v>
      </c>
      <c r="H14" s="33">
        <f t="shared" si="2"/>
        <v>1260</v>
      </c>
      <c r="I14" s="33">
        <v>67</v>
      </c>
      <c r="J14" s="55">
        <f t="shared" si="1"/>
        <v>0.05317460317460317</v>
      </c>
      <c r="K14" s="169"/>
      <c r="L14" s="56">
        <v>0</v>
      </c>
      <c r="M14" s="57">
        <v>650</v>
      </c>
    </row>
    <row r="15" spans="1:13" ht="16.5">
      <c r="A15" s="166"/>
      <c r="B15" s="170"/>
      <c r="C15" s="168"/>
      <c r="D15" s="49" t="s">
        <v>217</v>
      </c>
      <c r="E15" s="33">
        <v>4605</v>
      </c>
      <c r="F15" s="33">
        <v>980</v>
      </c>
      <c r="G15" s="54">
        <f t="shared" si="0"/>
        <v>0.45918367346938777</v>
      </c>
      <c r="H15" s="33">
        <f t="shared" si="2"/>
        <v>5055</v>
      </c>
      <c r="I15" s="33">
        <v>249</v>
      </c>
      <c r="J15" s="55">
        <f t="shared" si="1"/>
        <v>0.04925816023738872</v>
      </c>
      <c r="K15" s="169"/>
      <c r="L15" s="56">
        <v>450</v>
      </c>
      <c r="M15" s="57">
        <v>4000</v>
      </c>
    </row>
    <row r="16" spans="1:13" ht="16.5">
      <c r="A16" s="110">
        <v>5</v>
      </c>
      <c r="B16" s="58" t="s">
        <v>223</v>
      </c>
      <c r="C16" s="59" t="s">
        <v>212</v>
      </c>
      <c r="D16" s="59" t="s">
        <v>224</v>
      </c>
      <c r="E16" s="60">
        <v>2088000</v>
      </c>
      <c r="F16" s="60">
        <v>60000</v>
      </c>
      <c r="G16" s="61">
        <v>0</v>
      </c>
      <c r="H16" s="60">
        <v>2289480</v>
      </c>
      <c r="I16" s="60">
        <v>1325951</v>
      </c>
      <c r="J16" s="62">
        <f t="shared" si="1"/>
        <v>0.5791494138406974</v>
      </c>
      <c r="K16" s="63" t="s">
        <v>214</v>
      </c>
      <c r="L16" s="56"/>
      <c r="M16" s="57"/>
    </row>
    <row r="17" spans="1:13" ht="16.5">
      <c r="A17" s="171">
        <v>6</v>
      </c>
      <c r="B17" s="64" t="s">
        <v>188</v>
      </c>
      <c r="C17" s="65" t="s">
        <v>189</v>
      </c>
      <c r="D17" s="65" t="s">
        <v>190</v>
      </c>
      <c r="E17" s="31">
        <v>74840</v>
      </c>
      <c r="F17" s="66" t="s">
        <v>225</v>
      </c>
      <c r="G17" s="66" t="s">
        <v>225</v>
      </c>
      <c r="H17" s="31">
        <v>74840</v>
      </c>
      <c r="I17" s="31">
        <v>55969</v>
      </c>
      <c r="J17" s="67">
        <f t="shared" si="1"/>
        <v>0.7478487439871726</v>
      </c>
      <c r="K17" s="173" t="s">
        <v>226</v>
      </c>
      <c r="L17" s="56"/>
      <c r="M17" s="57"/>
    </row>
    <row r="18" spans="1:14" ht="16.5">
      <c r="A18" s="172"/>
      <c r="B18" s="64" t="s">
        <v>227</v>
      </c>
      <c r="C18" s="65" t="s">
        <v>189</v>
      </c>
      <c r="D18" s="65" t="s">
        <v>190</v>
      </c>
      <c r="E18" s="31">
        <v>30000</v>
      </c>
      <c r="F18" s="66" t="s">
        <v>225</v>
      </c>
      <c r="G18" s="66" t="s">
        <v>225</v>
      </c>
      <c r="H18" s="68">
        <v>30000</v>
      </c>
      <c r="I18" s="68">
        <v>6997</v>
      </c>
      <c r="J18" s="67">
        <f t="shared" si="1"/>
        <v>0.23323333333333332</v>
      </c>
      <c r="K18" s="174"/>
      <c r="L18" s="69"/>
      <c r="M18" s="57">
        <v>1968000</v>
      </c>
      <c r="N18" t="s">
        <v>228</v>
      </c>
    </row>
    <row r="19" spans="1:15" ht="16.5">
      <c r="A19" s="166">
        <v>7</v>
      </c>
      <c r="B19" s="167" t="s">
        <v>229</v>
      </c>
      <c r="C19" s="168" t="s">
        <v>230</v>
      </c>
      <c r="D19" s="50" t="s">
        <v>213</v>
      </c>
      <c r="E19" s="70">
        <v>657555</v>
      </c>
      <c r="F19" s="71" t="s">
        <v>225</v>
      </c>
      <c r="G19" s="72" t="s">
        <v>225</v>
      </c>
      <c r="H19" s="73">
        <v>722653</v>
      </c>
      <c r="I19" s="34">
        <v>625784</v>
      </c>
      <c r="J19" s="74">
        <f t="shared" si="1"/>
        <v>0.8659536458023422</v>
      </c>
      <c r="K19" s="162" t="s">
        <v>231</v>
      </c>
      <c r="L19" s="75"/>
      <c r="M19" s="31">
        <v>653985</v>
      </c>
      <c r="N19" s="76"/>
      <c r="O19" s="76"/>
    </row>
    <row r="20" spans="1:15" ht="16.5">
      <c r="A20" s="166"/>
      <c r="B20" s="167"/>
      <c r="C20" s="168"/>
      <c r="D20" s="49" t="s">
        <v>216</v>
      </c>
      <c r="E20" s="77">
        <v>327445</v>
      </c>
      <c r="F20" s="78" t="s">
        <v>225</v>
      </c>
      <c r="G20" s="79" t="s">
        <v>225</v>
      </c>
      <c r="H20" s="80">
        <v>380611</v>
      </c>
      <c r="I20" s="31">
        <v>256702</v>
      </c>
      <c r="J20" s="81">
        <f t="shared" si="1"/>
        <v>0.6744471389423847</v>
      </c>
      <c r="K20" s="162"/>
      <c r="L20" s="75"/>
      <c r="M20" s="31">
        <v>322856</v>
      </c>
      <c r="N20" s="76"/>
      <c r="O20" s="76"/>
    </row>
    <row r="21" spans="1:15" ht="16.5">
      <c r="A21" s="166"/>
      <c r="B21" s="175"/>
      <c r="C21" s="168"/>
      <c r="D21" s="49" t="s">
        <v>217</v>
      </c>
      <c r="E21" s="77">
        <v>324702</v>
      </c>
      <c r="F21" s="78" t="s">
        <v>225</v>
      </c>
      <c r="G21" s="79" t="s">
        <v>225</v>
      </c>
      <c r="H21" s="80">
        <v>372742</v>
      </c>
      <c r="I21" s="31">
        <v>291371</v>
      </c>
      <c r="J21" s="81">
        <f t="shared" si="1"/>
        <v>0.7816961866384792</v>
      </c>
      <c r="K21" s="162"/>
      <c r="L21" s="75"/>
      <c r="M21" s="31">
        <v>318770</v>
      </c>
      <c r="N21" s="76"/>
      <c r="O21" s="76"/>
    </row>
    <row r="22" spans="1:13" ht="16.5">
      <c r="A22" s="110">
        <v>8</v>
      </c>
      <c r="B22" s="58" t="s">
        <v>232</v>
      </c>
      <c r="C22" s="59" t="s">
        <v>230</v>
      </c>
      <c r="D22" s="59" t="s">
        <v>191</v>
      </c>
      <c r="E22" s="82" t="s">
        <v>233</v>
      </c>
      <c r="F22" s="83" t="s">
        <v>225</v>
      </c>
      <c r="G22" s="61">
        <v>1</v>
      </c>
      <c r="H22" s="60">
        <v>11</v>
      </c>
      <c r="I22" s="83" t="s">
        <v>225</v>
      </c>
      <c r="J22" s="61" t="s">
        <v>225</v>
      </c>
      <c r="K22" s="63" t="s">
        <v>260</v>
      </c>
      <c r="L22" s="84"/>
      <c r="M22" s="57">
        <v>11</v>
      </c>
    </row>
    <row r="23" spans="1:13" ht="16.5">
      <c r="A23" s="111">
        <v>9</v>
      </c>
      <c r="B23" s="85" t="s">
        <v>234</v>
      </c>
      <c r="C23" s="86" t="s">
        <v>235</v>
      </c>
      <c r="D23" s="86" t="s">
        <v>191</v>
      </c>
      <c r="E23" s="31">
        <v>480</v>
      </c>
      <c r="F23" s="31">
        <v>14</v>
      </c>
      <c r="G23" s="54">
        <f>IF(F23&gt;0,L23/F23,0)</f>
        <v>0</v>
      </c>
      <c r="H23" s="31">
        <v>570</v>
      </c>
      <c r="I23" s="31">
        <v>270</v>
      </c>
      <c r="J23" s="67">
        <f>I23/H23</f>
        <v>0.47368421052631576</v>
      </c>
      <c r="K23" s="162" t="s">
        <v>236</v>
      </c>
      <c r="L23" s="87"/>
      <c r="M23" s="57">
        <v>0</v>
      </c>
    </row>
    <row r="24" spans="1:13" ht="16.5">
      <c r="A24" s="110">
        <v>10</v>
      </c>
      <c r="B24" s="58" t="s">
        <v>237</v>
      </c>
      <c r="C24" s="59" t="s">
        <v>235</v>
      </c>
      <c r="D24" s="59" t="s">
        <v>238</v>
      </c>
      <c r="E24" s="60">
        <v>875</v>
      </c>
      <c r="F24" s="60">
        <v>404</v>
      </c>
      <c r="G24" s="61">
        <f>IF(F24&gt;0,L24/F24,0)</f>
        <v>0.5445544554455446</v>
      </c>
      <c r="H24" s="60">
        <f>E24+M24</f>
        <v>875</v>
      </c>
      <c r="I24" s="60">
        <v>605</v>
      </c>
      <c r="J24" s="62">
        <f>I24/H24</f>
        <v>0.6914285714285714</v>
      </c>
      <c r="K24" s="164"/>
      <c r="L24" s="88">
        <v>220</v>
      </c>
      <c r="M24" s="57">
        <v>0</v>
      </c>
    </row>
    <row r="25" spans="1:14" ht="16.5">
      <c r="A25" s="166">
        <v>11</v>
      </c>
      <c r="B25" s="167" t="s">
        <v>239</v>
      </c>
      <c r="C25" s="168" t="s">
        <v>240</v>
      </c>
      <c r="D25" s="50" t="s">
        <v>213</v>
      </c>
      <c r="E25" s="34">
        <v>582263</v>
      </c>
      <c r="F25" s="34">
        <v>450000</v>
      </c>
      <c r="G25" s="51">
        <v>0.6485</v>
      </c>
      <c r="H25" s="34">
        <v>788148</v>
      </c>
      <c r="I25" s="35">
        <v>689043</v>
      </c>
      <c r="J25" s="52">
        <v>0.8743</v>
      </c>
      <c r="K25" s="162" t="s">
        <v>241</v>
      </c>
      <c r="L25" s="88"/>
      <c r="M25" s="53">
        <v>915010</v>
      </c>
      <c r="N25" t="s">
        <v>242</v>
      </c>
    </row>
    <row r="26" spans="1:13" ht="16.5">
      <c r="A26" s="166"/>
      <c r="B26" s="167"/>
      <c r="C26" s="168"/>
      <c r="D26" s="49" t="s">
        <v>216</v>
      </c>
      <c r="E26" s="33">
        <v>350232</v>
      </c>
      <c r="F26" s="33">
        <v>250000</v>
      </c>
      <c r="G26" s="89">
        <v>0.3908</v>
      </c>
      <c r="H26" s="33">
        <v>518681</v>
      </c>
      <c r="I26" s="37">
        <v>264998</v>
      </c>
      <c r="J26" s="55">
        <v>0.5109</v>
      </c>
      <c r="K26" s="162"/>
      <c r="L26" s="88"/>
      <c r="M26" s="57"/>
    </row>
    <row r="27" spans="1:13" ht="16.5">
      <c r="A27" s="166"/>
      <c r="B27" s="167"/>
      <c r="C27" s="168"/>
      <c r="D27" s="49" t="s">
        <v>217</v>
      </c>
      <c r="E27" s="33">
        <v>311120</v>
      </c>
      <c r="F27" s="33">
        <v>200000</v>
      </c>
      <c r="G27" s="89">
        <v>0.2995</v>
      </c>
      <c r="H27" s="33">
        <v>400488</v>
      </c>
      <c r="I27" s="37">
        <v>292386</v>
      </c>
      <c r="J27" s="55">
        <v>0.7301</v>
      </c>
      <c r="K27" s="162"/>
      <c r="L27" s="88"/>
      <c r="M27" s="57"/>
    </row>
    <row r="28" spans="1:14" ht="16.5">
      <c r="A28" s="110">
        <v>12</v>
      </c>
      <c r="B28" s="90" t="s">
        <v>243</v>
      </c>
      <c r="C28" s="59" t="s">
        <v>219</v>
      </c>
      <c r="D28" s="59" t="s">
        <v>192</v>
      </c>
      <c r="E28" s="60">
        <v>1000000</v>
      </c>
      <c r="F28" s="60">
        <v>900000</v>
      </c>
      <c r="G28" s="61">
        <v>1</v>
      </c>
      <c r="H28" s="60">
        <v>1900000</v>
      </c>
      <c r="I28" s="60">
        <v>977720</v>
      </c>
      <c r="J28" s="62">
        <f aca="true" t="shared" si="3" ref="J28:J41">I28/H28</f>
        <v>0.5145894736842105</v>
      </c>
      <c r="K28" s="162"/>
      <c r="L28" s="88"/>
      <c r="M28" s="57">
        <v>800000</v>
      </c>
      <c r="N28" s="91" t="s">
        <v>244</v>
      </c>
    </row>
    <row r="29" spans="1:13" ht="16.5">
      <c r="A29" s="112">
        <v>13</v>
      </c>
      <c r="B29" s="92" t="s">
        <v>245</v>
      </c>
      <c r="C29" s="93" t="s">
        <v>212</v>
      </c>
      <c r="D29" s="93" t="s">
        <v>191</v>
      </c>
      <c r="E29" s="33">
        <v>6500000</v>
      </c>
      <c r="F29" s="33">
        <v>700000</v>
      </c>
      <c r="G29" s="89">
        <f>IF(F29&gt;0,(H29-E29)/F29,0)</f>
        <v>1.4285714285714286</v>
      </c>
      <c r="H29" s="33">
        <v>7500000</v>
      </c>
      <c r="I29" s="37">
        <v>6902561</v>
      </c>
      <c r="J29" s="55">
        <f t="shared" si="3"/>
        <v>0.9203414666666667</v>
      </c>
      <c r="K29" s="162" t="s">
        <v>246</v>
      </c>
      <c r="L29" s="88"/>
      <c r="M29" s="57">
        <v>1597411</v>
      </c>
    </row>
    <row r="30" spans="1:13" ht="16.5">
      <c r="A30" s="110">
        <v>14</v>
      </c>
      <c r="B30" s="58" t="s">
        <v>247</v>
      </c>
      <c r="C30" s="59" t="s">
        <v>248</v>
      </c>
      <c r="D30" s="59" t="s">
        <v>191</v>
      </c>
      <c r="E30" s="60">
        <v>5165</v>
      </c>
      <c r="F30" s="60">
        <v>1430</v>
      </c>
      <c r="G30" s="61">
        <f>IF(F30&gt;0,(H30-E30)/F30,0)</f>
        <v>0.5769230769230769</v>
      </c>
      <c r="H30" s="60">
        <v>5990</v>
      </c>
      <c r="I30" s="94">
        <v>5981</v>
      </c>
      <c r="J30" s="62">
        <f t="shared" si="3"/>
        <v>0.9984974958263773</v>
      </c>
      <c r="K30" s="162"/>
      <c r="L30" s="88"/>
      <c r="M30" s="57">
        <v>1876</v>
      </c>
    </row>
    <row r="31" spans="1:13" ht="16.5">
      <c r="A31" s="177">
        <v>15</v>
      </c>
      <c r="B31" s="178" t="s">
        <v>249</v>
      </c>
      <c r="C31" s="176" t="s">
        <v>250</v>
      </c>
      <c r="D31" s="95" t="s">
        <v>193</v>
      </c>
      <c r="E31" s="34">
        <v>235320</v>
      </c>
      <c r="F31" s="34">
        <v>21000</v>
      </c>
      <c r="G31" s="51">
        <v>0.5216</v>
      </c>
      <c r="H31" s="34">
        <v>244610</v>
      </c>
      <c r="I31" s="35">
        <v>110634</v>
      </c>
      <c r="J31" s="52">
        <f t="shared" si="3"/>
        <v>0.45228731450063364</v>
      </c>
      <c r="K31" s="164" t="s">
        <v>251</v>
      </c>
      <c r="L31" s="96">
        <v>7698</v>
      </c>
      <c r="M31" s="57"/>
    </row>
    <row r="32" spans="1:13" ht="16.5">
      <c r="A32" s="177"/>
      <c r="B32" s="178"/>
      <c r="C32" s="176"/>
      <c r="D32" s="86" t="s">
        <v>194</v>
      </c>
      <c r="E32" s="31">
        <v>215317</v>
      </c>
      <c r="F32" s="31">
        <v>22600</v>
      </c>
      <c r="G32" s="54">
        <v>0.4625</v>
      </c>
      <c r="H32" s="31">
        <v>231558</v>
      </c>
      <c r="I32" s="36">
        <v>88777</v>
      </c>
      <c r="J32" s="67">
        <f t="shared" si="3"/>
        <v>0.3833899066324636</v>
      </c>
      <c r="K32" s="164"/>
      <c r="L32" s="96">
        <v>4416</v>
      </c>
      <c r="M32" s="57"/>
    </row>
    <row r="33" spans="1:13" ht="16.5">
      <c r="A33" s="177"/>
      <c r="B33" s="178"/>
      <c r="C33" s="176"/>
      <c r="D33" s="86" t="s">
        <v>195</v>
      </c>
      <c r="E33" s="31">
        <v>198616</v>
      </c>
      <c r="F33" s="31">
        <v>17600</v>
      </c>
      <c r="G33" s="54">
        <v>0.4422</v>
      </c>
      <c r="H33" s="31">
        <v>205660</v>
      </c>
      <c r="I33" s="36">
        <v>80724</v>
      </c>
      <c r="J33" s="67">
        <f t="shared" si="3"/>
        <v>0.39251191286589515</v>
      </c>
      <c r="K33" s="164"/>
      <c r="L33" s="96">
        <v>4683</v>
      </c>
      <c r="M33" s="57"/>
    </row>
    <row r="34" spans="1:13" ht="16.5">
      <c r="A34" s="166">
        <v>16</v>
      </c>
      <c r="B34" s="167" t="s">
        <v>252</v>
      </c>
      <c r="C34" s="168" t="s">
        <v>250</v>
      </c>
      <c r="D34" s="95" t="s">
        <v>193</v>
      </c>
      <c r="E34" s="34">
        <v>223779</v>
      </c>
      <c r="F34" s="34">
        <v>18000</v>
      </c>
      <c r="G34" s="51">
        <v>0.5932</v>
      </c>
      <c r="H34" s="34">
        <v>233534</v>
      </c>
      <c r="I34" s="35">
        <v>41577</v>
      </c>
      <c r="J34" s="52">
        <f t="shared" si="3"/>
        <v>0.17803403358825695</v>
      </c>
      <c r="K34" s="164"/>
      <c r="L34" s="96">
        <v>5176</v>
      </c>
      <c r="M34" s="57"/>
    </row>
    <row r="35" spans="1:13" ht="16.5">
      <c r="A35" s="166"/>
      <c r="B35" s="167"/>
      <c r="C35" s="168"/>
      <c r="D35" s="93" t="s">
        <v>194</v>
      </c>
      <c r="E35" s="33">
        <v>195607</v>
      </c>
      <c r="F35" s="33">
        <v>37100</v>
      </c>
      <c r="G35" s="89">
        <v>0.3547</v>
      </c>
      <c r="H35" s="33">
        <v>205498</v>
      </c>
      <c r="I35" s="37">
        <v>31134</v>
      </c>
      <c r="J35" s="55">
        <f t="shared" si="3"/>
        <v>0.1515051241374612</v>
      </c>
      <c r="K35" s="164"/>
      <c r="L35" s="96">
        <v>5623</v>
      </c>
      <c r="M35" s="57"/>
    </row>
    <row r="36" spans="1:13" ht="16.5">
      <c r="A36" s="166"/>
      <c r="B36" s="167"/>
      <c r="C36" s="168"/>
      <c r="D36" s="93" t="s">
        <v>195</v>
      </c>
      <c r="E36" s="33">
        <v>134048</v>
      </c>
      <c r="F36" s="33">
        <v>28500</v>
      </c>
      <c r="G36" s="89">
        <v>0.2459</v>
      </c>
      <c r="H36" s="33">
        <v>142093</v>
      </c>
      <c r="I36" s="37">
        <v>26114</v>
      </c>
      <c r="J36" s="55">
        <f t="shared" si="3"/>
        <v>0.18378104480868163</v>
      </c>
      <c r="K36" s="164"/>
      <c r="L36" s="96">
        <v>1500</v>
      </c>
      <c r="M36" s="57"/>
    </row>
    <row r="37" spans="1:13" ht="16.5">
      <c r="A37" s="166">
        <v>17</v>
      </c>
      <c r="B37" s="167" t="s">
        <v>253</v>
      </c>
      <c r="C37" s="168" t="s">
        <v>254</v>
      </c>
      <c r="D37" s="95" t="s">
        <v>193</v>
      </c>
      <c r="E37" s="34">
        <v>13652200</v>
      </c>
      <c r="F37" s="34">
        <v>55200</v>
      </c>
      <c r="G37" s="51">
        <v>0.7826</v>
      </c>
      <c r="H37" s="34">
        <v>13703600</v>
      </c>
      <c r="I37" s="35">
        <v>7304084</v>
      </c>
      <c r="J37" s="52">
        <f t="shared" si="3"/>
        <v>0.5330047578738434</v>
      </c>
      <c r="K37" s="162" t="s">
        <v>255</v>
      </c>
      <c r="L37" s="96">
        <v>22400</v>
      </c>
      <c r="M37" s="57"/>
    </row>
    <row r="38" spans="1:13" ht="16.5">
      <c r="A38" s="166"/>
      <c r="B38" s="167"/>
      <c r="C38" s="168"/>
      <c r="D38" s="93" t="s">
        <v>194</v>
      </c>
      <c r="E38" s="33">
        <v>6472300</v>
      </c>
      <c r="F38" s="33">
        <v>59200</v>
      </c>
      <c r="G38" s="89">
        <v>0.6081</v>
      </c>
      <c r="H38" s="33">
        <v>6508300</v>
      </c>
      <c r="I38" s="37">
        <v>2968436</v>
      </c>
      <c r="J38" s="55">
        <f t="shared" si="3"/>
        <v>0.4561000568504832</v>
      </c>
      <c r="K38" s="162"/>
      <c r="L38" s="96">
        <v>10500</v>
      </c>
      <c r="M38" s="57"/>
    </row>
    <row r="39" spans="1:13" ht="16.5">
      <c r="A39" s="166"/>
      <c r="B39" s="167"/>
      <c r="C39" s="168"/>
      <c r="D39" s="93" t="s">
        <v>195</v>
      </c>
      <c r="E39" s="33">
        <v>7902900</v>
      </c>
      <c r="F39" s="33">
        <v>75000</v>
      </c>
      <c r="G39" s="89">
        <v>0.3827</v>
      </c>
      <c r="H39" s="33">
        <v>7931600</v>
      </c>
      <c r="I39" s="37">
        <v>3632753</v>
      </c>
      <c r="J39" s="55">
        <f t="shared" si="3"/>
        <v>0.4580101114529225</v>
      </c>
      <c r="K39" s="162"/>
      <c r="L39" s="96">
        <v>13100</v>
      </c>
      <c r="M39" s="57"/>
    </row>
    <row r="40" spans="1:13" ht="16.5">
      <c r="A40" s="97">
        <v>18</v>
      </c>
      <c r="B40" s="98" t="s">
        <v>256</v>
      </c>
      <c r="C40" s="99" t="s">
        <v>257</v>
      </c>
      <c r="D40" s="100" t="s">
        <v>224</v>
      </c>
      <c r="E40" s="94">
        <v>5825</v>
      </c>
      <c r="F40" s="99" t="s">
        <v>225</v>
      </c>
      <c r="G40" s="61" t="s">
        <v>225</v>
      </c>
      <c r="H40" s="60">
        <v>10665</v>
      </c>
      <c r="I40" s="94">
        <v>3570</v>
      </c>
      <c r="J40" s="62">
        <f t="shared" si="3"/>
        <v>0.33473980309423346</v>
      </c>
      <c r="K40" s="162" t="s">
        <v>258</v>
      </c>
      <c r="L40" s="88"/>
      <c r="M40" s="57"/>
    </row>
    <row r="41" spans="1:13" ht="17.25" thickBot="1">
      <c r="A41" s="101">
        <v>19</v>
      </c>
      <c r="B41" s="102" t="s">
        <v>259</v>
      </c>
      <c r="C41" s="103" t="s">
        <v>257</v>
      </c>
      <c r="D41" s="104" t="s">
        <v>196</v>
      </c>
      <c r="E41" s="105">
        <v>28864</v>
      </c>
      <c r="F41" s="106" t="s">
        <v>225</v>
      </c>
      <c r="G41" s="106" t="s">
        <v>225</v>
      </c>
      <c r="H41" s="107">
        <v>28864</v>
      </c>
      <c r="I41" s="105">
        <v>9888</v>
      </c>
      <c r="J41" s="108">
        <f t="shared" si="3"/>
        <v>0.3425720620842572</v>
      </c>
      <c r="K41" s="163"/>
      <c r="L41" s="109"/>
      <c r="M41" s="57"/>
    </row>
  </sheetData>
  <mergeCells count="38">
    <mergeCell ref="B37:B39"/>
    <mergeCell ref="A37:A39"/>
    <mergeCell ref="C31:C33"/>
    <mergeCell ref="C34:C36"/>
    <mergeCell ref="C37:C39"/>
    <mergeCell ref="A31:A33"/>
    <mergeCell ref="B31:B33"/>
    <mergeCell ref="B34:B36"/>
    <mergeCell ref="A34:A36"/>
    <mergeCell ref="A25:A27"/>
    <mergeCell ref="B25:B27"/>
    <mergeCell ref="C25:C27"/>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7:K39"/>
    <mergeCell ref="K40:K41"/>
    <mergeCell ref="K23:K24"/>
    <mergeCell ref="K29:K30"/>
    <mergeCell ref="K25:K28"/>
    <mergeCell ref="K31:K36"/>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10.xml><?xml version="1.0" encoding="utf-8"?>
<worksheet xmlns="http://schemas.openxmlformats.org/spreadsheetml/2006/main" xmlns:r="http://schemas.openxmlformats.org/officeDocument/2006/relationships">
  <dimension ref="A1:M14"/>
  <sheetViews>
    <sheetView workbookViewId="0" topLeftCell="A1">
      <selection activeCell="H9" sqref="H9"/>
      <selection activeCell="A1" sqref="A1"/>
    </sheetView>
  </sheetViews>
  <sheetFormatPr defaultColWidth="9.00390625" defaultRowHeight="16.5"/>
  <cols>
    <col min="1" max="1" width="15.00390625" style="0" customWidth="1"/>
    <col min="2" max="8" width="7.625" style="0" bestFit="1" customWidth="1"/>
  </cols>
  <sheetData>
    <row r="1" ht="19.5">
      <c r="A1" s="4" t="s">
        <v>168</v>
      </c>
    </row>
    <row r="2" ht="17.25" thickBot="1"/>
    <row r="3" spans="1:13" ht="16.5">
      <c r="A3" s="8" t="s">
        <v>83</v>
      </c>
      <c r="B3" s="9" t="s">
        <v>84</v>
      </c>
      <c r="C3" s="9" t="s">
        <v>85</v>
      </c>
      <c r="D3" s="9" t="s">
        <v>86</v>
      </c>
      <c r="E3" s="9" t="s">
        <v>87</v>
      </c>
      <c r="F3" s="9" t="s">
        <v>88</v>
      </c>
      <c r="G3" s="9" t="s">
        <v>89</v>
      </c>
      <c r="H3" s="9" t="s">
        <v>90</v>
      </c>
      <c r="I3" s="9" t="s">
        <v>91</v>
      </c>
      <c r="J3" s="9" t="s">
        <v>92</v>
      </c>
      <c r="K3" s="9" t="s">
        <v>93</v>
      </c>
      <c r="L3" s="9" t="s">
        <v>94</v>
      </c>
      <c r="M3" s="10" t="s">
        <v>95</v>
      </c>
    </row>
    <row r="4" spans="1:13" ht="17.25" thickBot="1">
      <c r="A4" s="5" t="s">
        <v>96</v>
      </c>
      <c r="B4" s="7">
        <v>0</v>
      </c>
      <c r="C4" s="7">
        <v>1500</v>
      </c>
      <c r="D4" s="7">
        <v>10000</v>
      </c>
      <c r="E4" s="7">
        <v>0</v>
      </c>
      <c r="F4" s="7">
        <v>79800</v>
      </c>
      <c r="G4" s="1"/>
      <c r="H4" s="1"/>
      <c r="I4" s="1"/>
      <c r="J4" s="1"/>
      <c r="K4" s="1"/>
      <c r="L4" s="1"/>
      <c r="M4" s="2"/>
    </row>
    <row r="5" spans="1:13" ht="16.5">
      <c r="A5" s="8" t="s">
        <v>83</v>
      </c>
      <c r="B5" s="9" t="s">
        <v>84</v>
      </c>
      <c r="C5" s="9" t="s">
        <v>85</v>
      </c>
      <c r="D5" s="9" t="s">
        <v>86</v>
      </c>
      <c r="E5" s="9" t="s">
        <v>87</v>
      </c>
      <c r="F5" s="9" t="s">
        <v>88</v>
      </c>
      <c r="G5" s="9" t="s">
        <v>89</v>
      </c>
      <c r="H5" s="9" t="s">
        <v>90</v>
      </c>
      <c r="I5" s="9" t="s">
        <v>91</v>
      </c>
      <c r="J5" s="9" t="s">
        <v>92</v>
      </c>
      <c r="K5" s="9" t="s">
        <v>93</v>
      </c>
      <c r="L5" s="9" t="s">
        <v>94</v>
      </c>
      <c r="M5" s="10" t="s">
        <v>95</v>
      </c>
    </row>
    <row r="6" spans="1:13" ht="16.5">
      <c r="A6" s="5" t="s">
        <v>159</v>
      </c>
      <c r="B6" s="1">
        <v>3445</v>
      </c>
      <c r="C6" s="1">
        <v>3445</v>
      </c>
      <c r="D6" s="1">
        <v>3445</v>
      </c>
      <c r="E6" s="1">
        <v>3445</v>
      </c>
      <c r="F6" s="1">
        <v>3495</v>
      </c>
      <c r="G6" s="1">
        <v>3725</v>
      </c>
      <c r="H6" s="1">
        <v>5125</v>
      </c>
      <c r="I6" s="1"/>
      <c r="J6" s="1"/>
      <c r="K6" s="1"/>
      <c r="L6" s="1"/>
      <c r="M6" s="2"/>
    </row>
    <row r="7" spans="1:13" ht="16.5">
      <c r="A7" s="5" t="s">
        <v>160</v>
      </c>
      <c r="B7" s="1">
        <v>1260</v>
      </c>
      <c r="C7" s="1">
        <v>1260</v>
      </c>
      <c r="D7" s="1">
        <v>1260</v>
      </c>
      <c r="E7" s="1">
        <v>1260</v>
      </c>
      <c r="F7" s="1">
        <v>1260</v>
      </c>
      <c r="G7" s="1">
        <v>1260</v>
      </c>
      <c r="H7" s="1">
        <v>1260</v>
      </c>
      <c r="I7" s="1"/>
      <c r="J7" s="1"/>
      <c r="K7" s="1"/>
      <c r="L7" s="1"/>
      <c r="M7" s="2"/>
    </row>
    <row r="8" spans="1:13" ht="16.5">
      <c r="A8" s="5" t="s">
        <v>161</v>
      </c>
      <c r="B8" s="1">
        <v>4605</v>
      </c>
      <c r="C8" s="1">
        <v>4605</v>
      </c>
      <c r="D8" s="1">
        <v>4605</v>
      </c>
      <c r="E8" s="1">
        <v>4605</v>
      </c>
      <c r="F8" s="1">
        <v>5055</v>
      </c>
      <c r="G8" s="1">
        <v>4810</v>
      </c>
      <c r="H8" s="1">
        <v>5555</v>
      </c>
      <c r="I8" s="1"/>
      <c r="J8" s="1"/>
      <c r="K8" s="1"/>
      <c r="L8" s="1"/>
      <c r="M8" s="2"/>
    </row>
    <row r="9" spans="1:13" ht="16.5">
      <c r="A9" s="5" t="s">
        <v>162</v>
      </c>
      <c r="B9" s="1">
        <v>587</v>
      </c>
      <c r="C9" s="1">
        <v>594</v>
      </c>
      <c r="D9" s="1">
        <v>650</v>
      </c>
      <c r="E9" s="1">
        <v>651</v>
      </c>
      <c r="F9" s="1">
        <v>661</v>
      </c>
      <c r="G9" s="1">
        <v>700</v>
      </c>
      <c r="H9" s="1">
        <v>720</v>
      </c>
      <c r="I9" s="1"/>
      <c r="J9" s="1"/>
      <c r="K9" s="1"/>
      <c r="L9" s="1"/>
      <c r="M9" s="2"/>
    </row>
    <row r="10" spans="1:13" ht="16.5">
      <c r="A10" s="5" t="s">
        <v>163</v>
      </c>
      <c r="B10" s="1">
        <v>65</v>
      </c>
      <c r="C10" s="1">
        <v>64</v>
      </c>
      <c r="D10" s="1">
        <v>66</v>
      </c>
      <c r="E10" s="1">
        <v>67</v>
      </c>
      <c r="F10" s="1">
        <v>67</v>
      </c>
      <c r="G10" s="1">
        <v>74</v>
      </c>
      <c r="H10" s="1">
        <v>77</v>
      </c>
      <c r="I10" s="1"/>
      <c r="J10" s="1"/>
      <c r="K10" s="1"/>
      <c r="L10" s="1"/>
      <c r="M10" s="2"/>
    </row>
    <row r="11" spans="1:13" ht="16.5">
      <c r="A11" s="5" t="s">
        <v>164</v>
      </c>
      <c r="B11" s="1">
        <v>230</v>
      </c>
      <c r="C11" s="1">
        <v>231</v>
      </c>
      <c r="D11" s="1">
        <v>230</v>
      </c>
      <c r="E11" s="1">
        <v>233</v>
      </c>
      <c r="F11" s="1">
        <v>249</v>
      </c>
      <c r="G11" s="1">
        <v>249</v>
      </c>
      <c r="H11" s="1">
        <v>249</v>
      </c>
      <c r="I11" s="1"/>
      <c r="J11" s="1"/>
      <c r="K11" s="1"/>
      <c r="L11" s="1"/>
      <c r="M11" s="2"/>
    </row>
    <row r="12" spans="1:13" ht="16.5">
      <c r="A12" s="5" t="s">
        <v>165</v>
      </c>
      <c r="B12" s="11">
        <f aca="true" t="shared" si="0" ref="B12:F14">B9/B6</f>
        <v>0.17039187227866473</v>
      </c>
      <c r="C12" s="11">
        <f t="shared" si="0"/>
        <v>0.17242380261248186</v>
      </c>
      <c r="D12" s="11">
        <f t="shared" si="0"/>
        <v>0.18867924528301888</v>
      </c>
      <c r="E12" s="11">
        <f t="shared" si="0"/>
        <v>0.18896952104499273</v>
      </c>
      <c r="F12" s="11">
        <f t="shared" si="0"/>
        <v>0.18912732474964233</v>
      </c>
      <c r="G12" s="11">
        <f aca="true" t="shared" si="1" ref="G12:H14">G9/G6</f>
        <v>0.18791946308724833</v>
      </c>
      <c r="H12" s="11">
        <f t="shared" si="1"/>
        <v>0.1404878048780488</v>
      </c>
      <c r="I12" s="11"/>
      <c r="J12" s="11"/>
      <c r="K12" s="11"/>
      <c r="L12" s="11"/>
      <c r="M12" s="12"/>
    </row>
    <row r="13" spans="1:13" ht="16.5">
      <c r="A13" s="5" t="s">
        <v>166</v>
      </c>
      <c r="B13" s="11">
        <f t="shared" si="0"/>
        <v>0.051587301587301584</v>
      </c>
      <c r="C13" s="11">
        <f t="shared" si="0"/>
        <v>0.050793650793650794</v>
      </c>
      <c r="D13" s="11">
        <f t="shared" si="0"/>
        <v>0.05238095238095238</v>
      </c>
      <c r="E13" s="11">
        <f t="shared" si="0"/>
        <v>0.05317460317460317</v>
      </c>
      <c r="F13" s="11">
        <f t="shared" si="0"/>
        <v>0.05317460317460317</v>
      </c>
      <c r="G13" s="11">
        <f t="shared" si="1"/>
        <v>0.05873015873015873</v>
      </c>
      <c r="H13" s="11">
        <f t="shared" si="1"/>
        <v>0.06111111111111111</v>
      </c>
      <c r="I13" s="11"/>
      <c r="J13" s="11"/>
      <c r="K13" s="11"/>
      <c r="L13" s="11"/>
      <c r="M13" s="12"/>
    </row>
    <row r="14" spans="1:13" ht="17.25" thickBot="1">
      <c r="A14" s="6" t="s">
        <v>167</v>
      </c>
      <c r="B14" s="3">
        <f t="shared" si="0"/>
        <v>0.0499457111834962</v>
      </c>
      <c r="C14" s="3">
        <f t="shared" si="0"/>
        <v>0.0501628664495114</v>
      </c>
      <c r="D14" s="3">
        <f t="shared" si="0"/>
        <v>0.0499457111834962</v>
      </c>
      <c r="E14" s="3">
        <f t="shared" si="0"/>
        <v>0.0505971769815418</v>
      </c>
      <c r="F14" s="3">
        <f t="shared" si="0"/>
        <v>0.04925816023738872</v>
      </c>
      <c r="G14" s="3">
        <f t="shared" si="1"/>
        <v>0.05176715176715177</v>
      </c>
      <c r="H14" s="3">
        <f t="shared" si="1"/>
        <v>0.04482448244824482</v>
      </c>
      <c r="I14" s="3"/>
      <c r="J14" s="3"/>
      <c r="K14" s="3"/>
      <c r="L14" s="3"/>
      <c r="M14" s="13"/>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4"/>
  <sheetViews>
    <sheetView workbookViewId="0" topLeftCell="A1">
      <selection activeCell="H9" sqref="H9"/>
      <selection activeCell="A1" sqref="A1"/>
    </sheetView>
  </sheetViews>
  <sheetFormatPr defaultColWidth="9.00390625" defaultRowHeight="16.5"/>
  <cols>
    <col min="1" max="1" width="10.625" style="0" customWidth="1"/>
    <col min="2" max="8" width="10.00390625" style="0" bestFit="1" customWidth="1"/>
  </cols>
  <sheetData>
    <row r="1" ht="19.5">
      <c r="A1" s="4" t="s">
        <v>60</v>
      </c>
    </row>
    <row r="2" ht="17.25" thickBot="1"/>
    <row r="3" spans="1:13" ht="16.5">
      <c r="A3" s="8" t="s">
        <v>58</v>
      </c>
      <c r="B3" s="9" t="s">
        <v>45</v>
      </c>
      <c r="C3" s="9" t="s">
        <v>46</v>
      </c>
      <c r="D3" s="9" t="s">
        <v>47</v>
      </c>
      <c r="E3" s="9" t="s">
        <v>48</v>
      </c>
      <c r="F3" s="9" t="s">
        <v>49</v>
      </c>
      <c r="G3" s="9" t="s">
        <v>50</v>
      </c>
      <c r="H3" s="9" t="s">
        <v>51</v>
      </c>
      <c r="I3" s="9" t="s">
        <v>52</v>
      </c>
      <c r="J3" s="9" t="s">
        <v>53</v>
      </c>
      <c r="K3" s="9" t="s">
        <v>54</v>
      </c>
      <c r="L3" s="9" t="s">
        <v>55</v>
      </c>
      <c r="M3" s="10" t="s">
        <v>56</v>
      </c>
    </row>
    <row r="4" spans="1:13" ht="17.25" thickBot="1">
      <c r="A4" s="5" t="s">
        <v>57</v>
      </c>
      <c r="B4" s="7">
        <v>0</v>
      </c>
      <c r="C4" s="7">
        <v>1500</v>
      </c>
      <c r="D4" s="7">
        <v>10000</v>
      </c>
      <c r="E4" s="7">
        <v>0</v>
      </c>
      <c r="F4" s="7">
        <v>79800</v>
      </c>
      <c r="G4" s="1"/>
      <c r="H4" s="1"/>
      <c r="I4" s="1"/>
      <c r="J4" s="1"/>
      <c r="K4" s="1"/>
      <c r="L4" s="1"/>
      <c r="M4" s="2"/>
    </row>
    <row r="5" spans="1:13" ht="16.5">
      <c r="A5" s="8" t="s">
        <v>58</v>
      </c>
      <c r="B5" s="9" t="s">
        <v>45</v>
      </c>
      <c r="C5" s="9" t="s">
        <v>46</v>
      </c>
      <c r="D5" s="9" t="s">
        <v>47</v>
      </c>
      <c r="E5" s="9" t="s">
        <v>48</v>
      </c>
      <c r="F5" s="9" t="s">
        <v>49</v>
      </c>
      <c r="G5" s="9" t="s">
        <v>50</v>
      </c>
      <c r="H5" s="9" t="s">
        <v>51</v>
      </c>
      <c r="I5" s="9" t="s">
        <v>52</v>
      </c>
      <c r="J5" s="9" t="s">
        <v>53</v>
      </c>
      <c r="K5" s="9" t="s">
        <v>54</v>
      </c>
      <c r="L5" s="9" t="s">
        <v>55</v>
      </c>
      <c r="M5" s="10" t="s">
        <v>56</v>
      </c>
    </row>
    <row r="6" spans="1:13" ht="16.5">
      <c r="A6" s="5" t="s">
        <v>59</v>
      </c>
      <c r="B6" s="1">
        <v>2223480</v>
      </c>
      <c r="C6" s="1">
        <v>2223480</v>
      </c>
      <c r="D6" s="1">
        <v>2223480</v>
      </c>
      <c r="E6" s="1">
        <v>2289480</v>
      </c>
      <c r="F6" s="1">
        <v>2289480</v>
      </c>
      <c r="G6" s="1">
        <v>2289480</v>
      </c>
      <c r="H6" s="1">
        <v>2289480</v>
      </c>
      <c r="I6" s="1"/>
      <c r="J6" s="1"/>
      <c r="K6" s="1"/>
      <c r="L6" s="1"/>
      <c r="M6" s="2"/>
    </row>
    <row r="7" spans="1:13" ht="16.5">
      <c r="A7" s="38" t="s">
        <v>152</v>
      </c>
      <c r="B7" s="1">
        <v>1025240</v>
      </c>
      <c r="C7" s="1">
        <v>1025240</v>
      </c>
      <c r="D7" s="1">
        <v>1025240</v>
      </c>
      <c r="E7" s="1">
        <v>1025240</v>
      </c>
      <c r="F7" s="1">
        <v>1025240</v>
      </c>
      <c r="G7" s="1">
        <v>1025240</v>
      </c>
      <c r="H7" s="1">
        <v>1025240</v>
      </c>
      <c r="I7" s="1"/>
      <c r="J7" s="1"/>
      <c r="K7" s="1"/>
      <c r="L7" s="1"/>
      <c r="M7" s="2"/>
    </row>
    <row r="8" spans="1:13" ht="16.5">
      <c r="A8" s="38" t="s">
        <v>153</v>
      </c>
      <c r="B8" s="1">
        <v>1198240</v>
      </c>
      <c r="C8" s="1">
        <v>1198240</v>
      </c>
      <c r="D8" s="1">
        <v>1198240</v>
      </c>
      <c r="E8" s="1">
        <v>1264240</v>
      </c>
      <c r="F8" s="1">
        <v>1264240</v>
      </c>
      <c r="G8" s="1">
        <v>1264240</v>
      </c>
      <c r="H8" s="1">
        <v>1264240</v>
      </c>
      <c r="I8" s="1"/>
      <c r="J8" s="1"/>
      <c r="K8" s="1"/>
      <c r="L8" s="1"/>
      <c r="M8" s="2"/>
    </row>
    <row r="9" spans="1:13" ht="16.5">
      <c r="A9" s="5" t="s">
        <v>151</v>
      </c>
      <c r="B9" s="1">
        <v>1302201</v>
      </c>
      <c r="C9" s="1">
        <v>1298941</v>
      </c>
      <c r="D9" s="1">
        <v>1314331</v>
      </c>
      <c r="E9" s="1">
        <v>1325951</v>
      </c>
      <c r="F9" s="1">
        <v>1339210</v>
      </c>
      <c r="G9" s="1">
        <v>1333260</v>
      </c>
      <c r="H9" s="1">
        <v>1321486</v>
      </c>
      <c r="I9" s="1"/>
      <c r="J9" s="1"/>
      <c r="K9" s="1"/>
      <c r="L9" s="1"/>
      <c r="M9" s="2"/>
    </row>
    <row r="10" spans="1:13" ht="16.5">
      <c r="A10" s="38" t="s">
        <v>154</v>
      </c>
      <c r="B10" s="1">
        <v>645546</v>
      </c>
      <c r="C10" s="1">
        <v>642163</v>
      </c>
      <c r="D10" s="1">
        <v>641481</v>
      </c>
      <c r="E10" s="1">
        <v>633685</v>
      </c>
      <c r="F10" s="1">
        <v>628556</v>
      </c>
      <c r="G10" s="1">
        <v>626599</v>
      </c>
      <c r="H10" s="1">
        <v>622982</v>
      </c>
      <c r="I10" s="1"/>
      <c r="J10" s="1"/>
      <c r="K10" s="1"/>
      <c r="L10" s="1"/>
      <c r="M10" s="2"/>
    </row>
    <row r="11" spans="1:13" ht="16.5">
      <c r="A11" s="38" t="s">
        <v>155</v>
      </c>
      <c r="B11" s="1">
        <v>656655</v>
      </c>
      <c r="C11" s="1">
        <v>656778</v>
      </c>
      <c r="D11" s="1">
        <v>672850</v>
      </c>
      <c r="E11" s="1">
        <v>692266</v>
      </c>
      <c r="F11" s="1">
        <v>710654</v>
      </c>
      <c r="G11" s="1">
        <v>706661</v>
      </c>
      <c r="H11" s="1">
        <v>698504</v>
      </c>
      <c r="I11" s="1"/>
      <c r="J11" s="1"/>
      <c r="K11" s="1"/>
      <c r="L11" s="1"/>
      <c r="M11" s="2"/>
    </row>
    <row r="12" spans="1:13" ht="16.5">
      <c r="A12" s="5" t="s">
        <v>156</v>
      </c>
      <c r="B12" s="11">
        <f aca="true" t="shared" si="0" ref="B12:F13">B9/B6</f>
        <v>0.585658967024664</v>
      </c>
      <c r="C12" s="11">
        <f t="shared" si="0"/>
        <v>0.5841927968769677</v>
      </c>
      <c r="D12" s="11">
        <f t="shared" si="0"/>
        <v>0.591114379261338</v>
      </c>
      <c r="E12" s="11">
        <f t="shared" si="0"/>
        <v>0.5791494138406974</v>
      </c>
      <c r="F12" s="11">
        <f t="shared" si="0"/>
        <v>0.5849406852210982</v>
      </c>
      <c r="G12" s="11">
        <f aca="true" t="shared" si="1" ref="G12:H14">G9/G6</f>
        <v>0.5823418418156088</v>
      </c>
      <c r="H12" s="11">
        <f t="shared" si="1"/>
        <v>0.5771991893355697</v>
      </c>
      <c r="I12" s="11"/>
      <c r="J12" s="11"/>
      <c r="K12" s="11"/>
      <c r="L12" s="11"/>
      <c r="M12" s="12"/>
    </row>
    <row r="13" spans="1:13" ht="16.5">
      <c r="A13" s="38" t="s">
        <v>157</v>
      </c>
      <c r="B13" s="11">
        <f t="shared" si="0"/>
        <v>0.6296535445359135</v>
      </c>
      <c r="C13" s="11">
        <f t="shared" si="0"/>
        <v>0.6263538293472748</v>
      </c>
      <c r="D13" s="11">
        <f t="shared" si="0"/>
        <v>0.6256886192501268</v>
      </c>
      <c r="E13" s="11">
        <f t="shared" si="0"/>
        <v>0.6180845460575085</v>
      </c>
      <c r="F13" s="11">
        <f t="shared" si="0"/>
        <v>0.613081814989661</v>
      </c>
      <c r="G13" s="11">
        <f t="shared" si="1"/>
        <v>0.6111729936405135</v>
      </c>
      <c r="H13" s="11">
        <f t="shared" si="1"/>
        <v>0.6076450392103312</v>
      </c>
      <c r="I13" s="11"/>
      <c r="J13" s="11"/>
      <c r="K13" s="11"/>
      <c r="L13" s="11"/>
      <c r="M13" s="12"/>
    </row>
    <row r="14" spans="1:13" ht="17.25" thickBot="1">
      <c r="A14" s="39" t="s">
        <v>158</v>
      </c>
      <c r="B14" s="3">
        <f>B11/B8</f>
        <v>0.5480162571771933</v>
      </c>
      <c r="C14" s="3">
        <f>C11/C8</f>
        <v>0.5481189077313393</v>
      </c>
      <c r="D14" s="3">
        <f>D11/D8</f>
        <v>0.5615319134730938</v>
      </c>
      <c r="E14" s="3">
        <f>E11/E8</f>
        <v>0.5475748275643865</v>
      </c>
      <c r="F14" s="3">
        <f>F11/F8</f>
        <v>0.5621195342656458</v>
      </c>
      <c r="G14" s="3">
        <f t="shared" si="1"/>
        <v>0.5589611149781687</v>
      </c>
      <c r="H14" s="3">
        <f t="shared" si="1"/>
        <v>0.552509017275201</v>
      </c>
      <c r="I14" s="3"/>
      <c r="J14" s="3"/>
      <c r="K14" s="3"/>
      <c r="L14" s="3"/>
      <c r="M14" s="13"/>
    </row>
  </sheetData>
  <printOptions horizontalCentered="1"/>
  <pageMargins left="0" right="0" top="0.5905511811023623" bottom="0.3937007874015748" header="0.5118110236220472" footer="0.5118110236220472"/>
  <pageSetup horizontalDpi="600" verticalDpi="600" orientation="landscape" paperSize="9" r:id="rId1"/>
  <headerFooter alignWithMargins="0">
    <oddFooter>&amp;L&amp;"Times New Roman,標準"&amp;F&amp;R&amp;"Times New Roman,標準"&amp;D</oddFooter>
  </headerFooter>
</worksheet>
</file>

<file path=xl/worksheets/sheet12.xml><?xml version="1.0" encoding="utf-8"?>
<worksheet xmlns="http://schemas.openxmlformats.org/spreadsheetml/2006/main" xmlns:r="http://schemas.openxmlformats.org/officeDocument/2006/relationships">
  <dimension ref="A1:M8"/>
  <sheetViews>
    <sheetView workbookViewId="0" topLeftCell="A1">
      <selection activeCell="H6" sqref="H6"/>
      <selection activeCell="A1" sqref="A1"/>
    </sheetView>
  </sheetViews>
  <sheetFormatPr defaultColWidth="9.00390625" defaultRowHeight="16.5"/>
  <cols>
    <col min="1" max="1" width="10.625" style="0" customWidth="1"/>
    <col min="2" max="2" width="6.125" style="0" bestFit="1" customWidth="1"/>
    <col min="3" max="3" width="6.50390625" style="0" bestFit="1" customWidth="1"/>
    <col min="4" max="4" width="7.50390625" style="0" bestFit="1" customWidth="1"/>
    <col min="5" max="5" width="6.125" style="0" bestFit="1" customWidth="1"/>
    <col min="6" max="6" width="7.50390625" style="0" bestFit="1" customWidth="1"/>
    <col min="7" max="7" width="6.125" style="0" bestFit="1" customWidth="1"/>
    <col min="8" max="8" width="7.625" style="0" bestFit="1" customWidth="1"/>
  </cols>
  <sheetData>
    <row r="1" ht="19.5">
      <c r="A1" s="4" t="s">
        <v>417</v>
      </c>
    </row>
    <row r="2" ht="17.25" thickBot="1"/>
    <row r="3" spans="1:13" ht="16.5">
      <c r="A3" s="8" t="s">
        <v>418</v>
      </c>
      <c r="B3" s="9" t="s">
        <v>419</v>
      </c>
      <c r="C3" s="9" t="s">
        <v>420</v>
      </c>
      <c r="D3" s="9" t="s">
        <v>421</v>
      </c>
      <c r="E3" s="9" t="s">
        <v>422</v>
      </c>
      <c r="F3" s="9" t="s">
        <v>423</v>
      </c>
      <c r="G3" s="9" t="s">
        <v>424</v>
      </c>
      <c r="H3" s="9" t="s">
        <v>425</v>
      </c>
      <c r="I3" s="9" t="s">
        <v>426</v>
      </c>
      <c r="J3" s="9" t="s">
        <v>427</v>
      </c>
      <c r="K3" s="9" t="s">
        <v>428</v>
      </c>
      <c r="L3" s="9" t="s">
        <v>429</v>
      </c>
      <c r="M3" s="10" t="s">
        <v>430</v>
      </c>
    </row>
    <row r="4" spans="1:13" ht="17.25" thickBot="1">
      <c r="A4" s="5" t="s">
        <v>431</v>
      </c>
      <c r="B4" s="7">
        <v>0</v>
      </c>
      <c r="C4" s="7">
        <v>1500</v>
      </c>
      <c r="D4" s="7">
        <v>10000</v>
      </c>
      <c r="E4" s="7">
        <v>0</v>
      </c>
      <c r="F4" s="7">
        <v>79800</v>
      </c>
      <c r="G4" s="1"/>
      <c r="H4" s="1"/>
      <c r="I4" s="1"/>
      <c r="J4" s="1"/>
      <c r="K4" s="1"/>
      <c r="L4" s="1"/>
      <c r="M4" s="2"/>
    </row>
    <row r="5" spans="1:13" ht="16.5">
      <c r="A5" s="8" t="s">
        <v>418</v>
      </c>
      <c r="B5" s="9" t="s">
        <v>419</v>
      </c>
      <c r="C5" s="9" t="s">
        <v>420</v>
      </c>
      <c r="D5" s="9" t="s">
        <v>421</v>
      </c>
      <c r="E5" s="9" t="s">
        <v>422</v>
      </c>
      <c r="F5" s="9" t="s">
        <v>423</v>
      </c>
      <c r="G5" s="9" t="s">
        <v>424</v>
      </c>
      <c r="H5" s="9" t="s">
        <v>425</v>
      </c>
      <c r="I5" s="9" t="s">
        <v>426</v>
      </c>
      <c r="J5" s="9" t="s">
        <v>427</v>
      </c>
      <c r="K5" s="9" t="s">
        <v>428</v>
      </c>
      <c r="L5" s="9" t="s">
        <v>429</v>
      </c>
      <c r="M5" s="10" t="s">
        <v>430</v>
      </c>
    </row>
    <row r="6" spans="1:13" ht="16.5">
      <c r="A6" s="5" t="s">
        <v>432</v>
      </c>
      <c r="B6" s="150">
        <v>74840</v>
      </c>
      <c r="C6" s="150">
        <v>74840</v>
      </c>
      <c r="D6" s="150">
        <v>74840</v>
      </c>
      <c r="E6" s="150">
        <v>74840</v>
      </c>
      <c r="F6" s="150">
        <v>74840</v>
      </c>
      <c r="G6" s="150">
        <v>74840</v>
      </c>
      <c r="H6" s="1">
        <v>74840</v>
      </c>
      <c r="I6" s="1"/>
      <c r="J6" s="1"/>
      <c r="K6" s="1"/>
      <c r="L6" s="1"/>
      <c r="M6" s="2"/>
    </row>
    <row r="7" spans="1:13" ht="16.5">
      <c r="A7" s="5" t="s">
        <v>433</v>
      </c>
      <c r="B7" s="150">
        <v>51482</v>
      </c>
      <c r="C7" s="150">
        <v>54223</v>
      </c>
      <c r="D7" s="150">
        <v>54323</v>
      </c>
      <c r="E7" s="150">
        <v>55331</v>
      </c>
      <c r="F7" s="150">
        <v>55969</v>
      </c>
      <c r="G7" s="150">
        <v>56812</v>
      </c>
      <c r="H7" s="1">
        <v>58542</v>
      </c>
      <c r="I7" s="1"/>
      <c r="J7" s="1"/>
      <c r="K7" s="1"/>
      <c r="L7" s="1"/>
      <c r="M7" s="2"/>
    </row>
    <row r="8" spans="1:13" ht="16.5">
      <c r="A8" s="5" t="s">
        <v>434</v>
      </c>
      <c r="B8" s="151">
        <f aca="true" t="shared" si="0" ref="B8:H8">B7/B6</f>
        <v>0.6878941742383752</v>
      </c>
      <c r="C8" s="151">
        <f t="shared" si="0"/>
        <v>0.7245189738107963</v>
      </c>
      <c r="D8" s="151">
        <f t="shared" si="0"/>
        <v>0.7258551576696953</v>
      </c>
      <c r="E8" s="151">
        <f t="shared" si="0"/>
        <v>0.7393238909673971</v>
      </c>
      <c r="F8" s="151">
        <f t="shared" si="0"/>
        <v>0.7478487439871726</v>
      </c>
      <c r="G8" s="151">
        <f t="shared" si="0"/>
        <v>0.759112773917691</v>
      </c>
      <c r="H8" s="11">
        <f t="shared" si="0"/>
        <v>0.7822287546766435</v>
      </c>
      <c r="I8" s="11"/>
      <c r="J8" s="11"/>
      <c r="K8" s="11"/>
      <c r="L8" s="11"/>
      <c r="M8" s="12"/>
    </row>
  </sheetData>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8"/>
  <sheetViews>
    <sheetView workbookViewId="0" topLeftCell="A1">
      <selection activeCell="H8" sqref="H8:M8"/>
      <selection activeCell="A1" sqref="A1"/>
    </sheetView>
  </sheetViews>
  <sheetFormatPr defaultColWidth="9.00390625" defaultRowHeight="16.5"/>
  <cols>
    <col min="1" max="1" width="10.625" style="0" customWidth="1"/>
    <col min="2" max="2" width="6.125" style="0" bestFit="1" customWidth="1"/>
    <col min="3" max="3" width="6.50390625" style="0" bestFit="1" customWidth="1"/>
    <col min="4" max="4" width="7.50390625" style="0" bestFit="1" customWidth="1"/>
    <col min="5" max="5" width="6.125" style="0" bestFit="1" customWidth="1"/>
    <col min="6" max="6" width="7.50390625" style="0" bestFit="1" customWidth="1"/>
    <col min="7" max="7" width="6.125" style="0" bestFit="1" customWidth="1"/>
    <col min="8" max="8" width="7.625" style="0" bestFit="1" customWidth="1"/>
  </cols>
  <sheetData>
    <row r="1" ht="19.5">
      <c r="A1" s="4" t="s">
        <v>435</v>
      </c>
    </row>
    <row r="2" ht="17.25" thickBot="1"/>
    <row r="3" spans="1:13" ht="16.5">
      <c r="A3" s="8" t="s">
        <v>436</v>
      </c>
      <c r="B3" s="9" t="s">
        <v>437</v>
      </c>
      <c r="C3" s="9" t="s">
        <v>438</v>
      </c>
      <c r="D3" s="9" t="s">
        <v>439</v>
      </c>
      <c r="E3" s="9" t="s">
        <v>440</v>
      </c>
      <c r="F3" s="9" t="s">
        <v>441</v>
      </c>
      <c r="G3" s="9" t="s">
        <v>442</v>
      </c>
      <c r="H3" s="9" t="s">
        <v>443</v>
      </c>
      <c r="I3" s="9" t="s">
        <v>444</v>
      </c>
      <c r="J3" s="9" t="s">
        <v>445</v>
      </c>
      <c r="K3" s="9" t="s">
        <v>446</v>
      </c>
      <c r="L3" s="9" t="s">
        <v>447</v>
      </c>
      <c r="M3" s="10" t="s">
        <v>448</v>
      </c>
    </row>
    <row r="4" spans="1:13" ht="17.25" thickBot="1">
      <c r="A4" s="5" t="s">
        <v>449</v>
      </c>
      <c r="B4" s="7">
        <v>0</v>
      </c>
      <c r="C4" s="7">
        <v>1500</v>
      </c>
      <c r="D4" s="7">
        <v>10000</v>
      </c>
      <c r="E4" s="7">
        <v>0</v>
      </c>
      <c r="F4" s="7">
        <v>79800</v>
      </c>
      <c r="G4" s="1"/>
      <c r="H4" s="1"/>
      <c r="I4" s="1"/>
      <c r="J4" s="1"/>
      <c r="K4" s="1"/>
      <c r="L4" s="1"/>
      <c r="M4" s="2"/>
    </row>
    <row r="5" spans="1:13" ht="16.5">
      <c r="A5" s="8" t="s">
        <v>436</v>
      </c>
      <c r="B5" s="9" t="s">
        <v>437</v>
      </c>
      <c r="C5" s="9" t="s">
        <v>438</v>
      </c>
      <c r="D5" s="9" t="s">
        <v>439</v>
      </c>
      <c r="E5" s="9" t="s">
        <v>440</v>
      </c>
      <c r="F5" s="9" t="s">
        <v>441</v>
      </c>
      <c r="G5" s="9" t="s">
        <v>442</v>
      </c>
      <c r="H5" s="9" t="s">
        <v>443</v>
      </c>
      <c r="I5" s="9" t="s">
        <v>444</v>
      </c>
      <c r="J5" s="9" t="s">
        <v>445</v>
      </c>
      <c r="K5" s="9" t="s">
        <v>446</v>
      </c>
      <c r="L5" s="9" t="s">
        <v>447</v>
      </c>
      <c r="M5" s="10" t="s">
        <v>448</v>
      </c>
    </row>
    <row r="6" spans="1:13" ht="16.5">
      <c r="A6" s="5" t="s">
        <v>450</v>
      </c>
      <c r="B6" s="150">
        <v>30000</v>
      </c>
      <c r="C6" s="150">
        <v>30000</v>
      </c>
      <c r="D6" s="150">
        <v>30000</v>
      </c>
      <c r="E6" s="150">
        <v>30000</v>
      </c>
      <c r="F6" s="150">
        <v>30000</v>
      </c>
      <c r="G6" s="150">
        <v>30000</v>
      </c>
      <c r="H6" s="1">
        <v>30000</v>
      </c>
      <c r="I6" s="1"/>
      <c r="J6" s="1"/>
      <c r="K6" s="1"/>
      <c r="L6" s="1"/>
      <c r="M6" s="2"/>
    </row>
    <row r="7" spans="1:13" ht="16.5">
      <c r="A7" s="5" t="s">
        <v>451</v>
      </c>
      <c r="B7" s="150">
        <v>5819</v>
      </c>
      <c r="C7" s="150">
        <v>5788</v>
      </c>
      <c r="D7" s="150">
        <v>5955</v>
      </c>
      <c r="E7" s="150">
        <v>6949</v>
      </c>
      <c r="F7" s="150">
        <v>6997</v>
      </c>
      <c r="G7" s="150">
        <v>6997</v>
      </c>
      <c r="H7" s="1">
        <v>6847</v>
      </c>
      <c r="I7" s="1"/>
      <c r="J7" s="1"/>
      <c r="K7" s="1"/>
      <c r="L7" s="1"/>
      <c r="M7" s="2"/>
    </row>
    <row r="8" spans="1:13" ht="16.5">
      <c r="A8" s="5" t="s">
        <v>452</v>
      </c>
      <c r="B8" s="151">
        <v>0.19396666666666668</v>
      </c>
      <c r="C8" s="151">
        <v>0.19293333333333335</v>
      </c>
      <c r="D8" s="151">
        <v>0.1985</v>
      </c>
      <c r="E8" s="151">
        <v>0.23163333333333333</v>
      </c>
      <c r="F8" s="151">
        <v>0.23323333333333332</v>
      </c>
      <c r="G8" s="151">
        <f>G7/G6</f>
        <v>0.23323333333333332</v>
      </c>
      <c r="H8" s="11">
        <f>H7/H6</f>
        <v>0.22823333333333334</v>
      </c>
      <c r="I8" s="11"/>
      <c r="J8" s="11"/>
      <c r="K8" s="11"/>
      <c r="L8" s="11"/>
      <c r="M8" s="12"/>
    </row>
  </sheetData>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Z14"/>
  <sheetViews>
    <sheetView workbookViewId="0" topLeftCell="A1">
      <pane xSplit="1" ySplit="5" topLeftCell="J6" activePane="bottomRight" state="split"/>
      <selection pane="topLeft" activeCell="A1" sqref="A1"/>
      <selection pane="topRight" activeCell="B1" sqref="B1"/>
      <selection pane="bottomLeft" activeCell="A6" sqref="A6"/>
      <selection pane="bottomRight" activeCell="P14" sqref="P14"/>
      <selection pane="topLeft" activeCell="A1" sqref="A1"/>
    </sheetView>
  </sheetViews>
  <sheetFormatPr defaultColWidth="9.00390625" defaultRowHeight="16.5"/>
  <cols>
    <col min="1" max="1" width="14.75390625" style="0" customWidth="1"/>
    <col min="2"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44</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19"/>
      <c r="P3" s="19"/>
      <c r="Q3" s="19"/>
      <c r="R3" s="19"/>
      <c r="S3" s="19"/>
      <c r="T3" s="19"/>
      <c r="U3" s="19"/>
      <c r="V3" s="19"/>
      <c r="W3" s="19"/>
      <c r="X3" s="19"/>
      <c r="Y3" s="19"/>
      <c r="Z3" s="19"/>
    </row>
    <row r="4" spans="1:26" ht="17.25" thickBot="1">
      <c r="A4" s="127" t="s">
        <v>61</v>
      </c>
      <c r="B4" s="128"/>
      <c r="C4" s="129">
        <v>0</v>
      </c>
      <c r="D4" s="129">
        <v>1500</v>
      </c>
      <c r="E4" s="129">
        <v>10000</v>
      </c>
      <c r="F4" s="129">
        <v>0</v>
      </c>
      <c r="G4" s="129">
        <v>79800</v>
      </c>
      <c r="H4" s="130"/>
      <c r="I4" s="130"/>
      <c r="J4" s="130"/>
      <c r="K4" s="130"/>
      <c r="L4" s="130"/>
      <c r="M4" s="130"/>
      <c r="N4" s="131"/>
      <c r="O4" s="19"/>
      <c r="P4" s="19"/>
      <c r="Q4" s="19"/>
      <c r="R4" s="19"/>
      <c r="S4" s="19"/>
      <c r="T4" s="19"/>
      <c r="U4" s="19"/>
      <c r="V4" s="19"/>
      <c r="W4" s="19"/>
      <c r="X4" s="19"/>
      <c r="Y4" s="19"/>
      <c r="Z4" s="19"/>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32">
        <v>37466</v>
      </c>
      <c r="P5" s="132">
        <v>37480</v>
      </c>
      <c r="Q5" s="132">
        <v>37494</v>
      </c>
      <c r="R5" s="132">
        <v>37508</v>
      </c>
      <c r="S5" s="132">
        <v>37522</v>
      </c>
      <c r="T5" s="132">
        <v>37536</v>
      </c>
      <c r="U5" s="132">
        <v>37550</v>
      </c>
      <c r="V5" s="132">
        <v>37564</v>
      </c>
      <c r="W5" s="132">
        <v>37578</v>
      </c>
      <c r="X5" s="132">
        <v>37592</v>
      </c>
      <c r="Y5" s="132">
        <v>37606</v>
      </c>
      <c r="Z5" s="133">
        <v>37620</v>
      </c>
    </row>
    <row r="6" spans="1:26" ht="16.5">
      <c r="A6" s="5" t="s">
        <v>62</v>
      </c>
      <c r="B6" s="134">
        <v>653985</v>
      </c>
      <c r="C6" s="20">
        <v>659664</v>
      </c>
      <c r="D6" s="20">
        <v>672532</v>
      </c>
      <c r="E6" s="20">
        <v>679704</v>
      </c>
      <c r="F6" s="20">
        <v>672532</v>
      </c>
      <c r="G6" s="20">
        <v>697611</v>
      </c>
      <c r="H6" s="20">
        <v>698934</v>
      </c>
      <c r="I6" s="20">
        <v>701038</v>
      </c>
      <c r="J6" s="20">
        <v>711072</v>
      </c>
      <c r="K6" s="20">
        <v>720497</v>
      </c>
      <c r="L6" s="20">
        <v>722653</v>
      </c>
      <c r="M6" s="20">
        <v>726314</v>
      </c>
      <c r="N6" s="20">
        <v>725528</v>
      </c>
      <c r="O6" s="20">
        <v>726169</v>
      </c>
      <c r="P6" s="20">
        <v>726153</v>
      </c>
      <c r="Q6" s="135"/>
      <c r="R6" s="135"/>
      <c r="S6" s="135"/>
      <c r="T6" s="135"/>
      <c r="U6" s="135"/>
      <c r="V6" s="135"/>
      <c r="W6" s="135"/>
      <c r="X6" s="135"/>
      <c r="Y6" s="135"/>
      <c r="Z6" s="136"/>
    </row>
    <row r="7" spans="1:26" ht="16.5">
      <c r="A7" s="5" t="s">
        <v>63</v>
      </c>
      <c r="B7" s="134">
        <v>322856</v>
      </c>
      <c r="C7" s="20">
        <v>332736</v>
      </c>
      <c r="D7" s="20">
        <v>352013</v>
      </c>
      <c r="E7" s="20">
        <v>352904</v>
      </c>
      <c r="F7" s="20">
        <v>352013</v>
      </c>
      <c r="G7" s="20">
        <v>354175</v>
      </c>
      <c r="H7" s="20">
        <v>368468</v>
      </c>
      <c r="I7" s="20">
        <v>371692</v>
      </c>
      <c r="J7" s="20">
        <v>371714</v>
      </c>
      <c r="K7" s="20">
        <v>372600</v>
      </c>
      <c r="L7" s="20">
        <v>380611</v>
      </c>
      <c r="M7" s="20">
        <v>382094</v>
      </c>
      <c r="N7" s="20">
        <v>381202</v>
      </c>
      <c r="O7" s="20">
        <v>382018</v>
      </c>
      <c r="P7" s="20">
        <v>382061</v>
      </c>
      <c r="Q7" s="135"/>
      <c r="R7" s="135"/>
      <c r="S7" s="135"/>
      <c r="T7" s="135"/>
      <c r="U7" s="135"/>
      <c r="V7" s="135"/>
      <c r="W7" s="135"/>
      <c r="X7" s="135"/>
      <c r="Y7" s="135"/>
      <c r="Z7" s="136"/>
    </row>
    <row r="8" spans="1:26" ht="16.5">
      <c r="A8" s="5" t="s">
        <v>64</v>
      </c>
      <c r="B8" s="134">
        <v>318770</v>
      </c>
      <c r="C8" s="20">
        <v>329733</v>
      </c>
      <c r="D8" s="20">
        <v>337988</v>
      </c>
      <c r="E8" s="20">
        <v>336514</v>
      </c>
      <c r="F8" s="20">
        <v>337988</v>
      </c>
      <c r="G8" s="20">
        <v>338759</v>
      </c>
      <c r="H8" s="20">
        <v>342527</v>
      </c>
      <c r="I8" s="20">
        <v>348800</v>
      </c>
      <c r="J8" s="20">
        <v>361003</v>
      </c>
      <c r="K8" s="20">
        <v>366338</v>
      </c>
      <c r="L8" s="20">
        <v>372742</v>
      </c>
      <c r="M8" s="20">
        <v>383413</v>
      </c>
      <c r="N8" s="20">
        <v>388023</v>
      </c>
      <c r="O8" s="20">
        <v>394065</v>
      </c>
      <c r="P8" s="20">
        <v>394704</v>
      </c>
      <c r="Q8" s="135"/>
      <c r="R8" s="135"/>
      <c r="S8" s="135"/>
      <c r="T8" s="135"/>
      <c r="U8" s="135"/>
      <c r="V8" s="135"/>
      <c r="W8" s="135"/>
      <c r="X8" s="135"/>
      <c r="Y8" s="135"/>
      <c r="Z8" s="136"/>
    </row>
    <row r="9" spans="1:26" ht="16.5">
      <c r="A9" s="5" t="s">
        <v>65</v>
      </c>
      <c r="B9" s="134">
        <v>438229</v>
      </c>
      <c r="C9" s="20">
        <v>471165</v>
      </c>
      <c r="D9" s="20">
        <v>492182</v>
      </c>
      <c r="E9" s="20">
        <v>511278</v>
      </c>
      <c r="F9" s="20">
        <v>492182</v>
      </c>
      <c r="G9" s="20">
        <v>550091</v>
      </c>
      <c r="H9" s="20">
        <v>560335</v>
      </c>
      <c r="I9" s="20">
        <v>574390</v>
      </c>
      <c r="J9" s="20">
        <v>592273</v>
      </c>
      <c r="K9" s="20">
        <v>611146</v>
      </c>
      <c r="L9" s="20">
        <v>625784</v>
      </c>
      <c r="M9" s="20">
        <v>640434</v>
      </c>
      <c r="N9" s="20">
        <v>656068</v>
      </c>
      <c r="O9" s="20">
        <v>665045</v>
      </c>
      <c r="P9" s="20">
        <v>665222</v>
      </c>
      <c r="Q9" s="135"/>
      <c r="R9" s="135"/>
      <c r="S9" s="135"/>
      <c r="T9" s="135"/>
      <c r="U9" s="135"/>
      <c r="V9" s="135"/>
      <c r="W9" s="135"/>
      <c r="X9" s="135"/>
      <c r="Y9" s="135"/>
      <c r="Z9" s="136"/>
    </row>
    <row r="10" spans="1:26" ht="16.5">
      <c r="A10" s="5" t="s">
        <v>66</v>
      </c>
      <c r="B10" s="134">
        <v>188991</v>
      </c>
      <c r="C10" s="20">
        <v>198879</v>
      </c>
      <c r="D10" s="20">
        <v>207476</v>
      </c>
      <c r="E10" s="20">
        <v>214469</v>
      </c>
      <c r="F10" s="20">
        <v>207476</v>
      </c>
      <c r="G10" s="20">
        <v>230829</v>
      </c>
      <c r="H10" s="20">
        <v>235581</v>
      </c>
      <c r="I10" s="20">
        <v>239795</v>
      </c>
      <c r="J10" s="20">
        <v>247302</v>
      </c>
      <c r="K10" s="20">
        <v>250116</v>
      </c>
      <c r="L10" s="20">
        <v>256702</v>
      </c>
      <c r="M10" s="20">
        <v>265324</v>
      </c>
      <c r="N10" s="20">
        <v>276954</v>
      </c>
      <c r="O10" s="20">
        <v>283667</v>
      </c>
      <c r="P10" s="20">
        <v>285168</v>
      </c>
      <c r="Q10" s="135"/>
      <c r="R10" s="135"/>
      <c r="S10" s="135"/>
      <c r="T10" s="135"/>
      <c r="U10" s="135"/>
      <c r="V10" s="135"/>
      <c r="W10" s="135"/>
      <c r="X10" s="135"/>
      <c r="Y10" s="135"/>
      <c r="Z10" s="136"/>
    </row>
    <row r="11" spans="1:26" ht="16.5">
      <c r="A11" s="5" t="s">
        <v>67</v>
      </c>
      <c r="B11" s="134">
        <v>215181</v>
      </c>
      <c r="C11" s="20">
        <v>231778</v>
      </c>
      <c r="D11" s="20">
        <v>240927</v>
      </c>
      <c r="E11" s="20">
        <v>248361</v>
      </c>
      <c r="F11" s="20">
        <v>240927</v>
      </c>
      <c r="G11" s="20">
        <v>256686</v>
      </c>
      <c r="H11" s="20">
        <v>262397</v>
      </c>
      <c r="I11" s="20">
        <v>270632</v>
      </c>
      <c r="J11" s="20">
        <v>278445</v>
      </c>
      <c r="K11" s="20">
        <v>285421</v>
      </c>
      <c r="L11" s="20">
        <v>291000</v>
      </c>
      <c r="M11" s="20">
        <v>299038</v>
      </c>
      <c r="N11" s="20">
        <v>309845</v>
      </c>
      <c r="O11" s="20">
        <v>323504</v>
      </c>
      <c r="P11" s="20">
        <v>326826</v>
      </c>
      <c r="Q11" s="135"/>
      <c r="R11" s="135"/>
      <c r="S11" s="135"/>
      <c r="T11" s="135"/>
      <c r="U11" s="135"/>
      <c r="V11" s="135"/>
      <c r="W11" s="135"/>
      <c r="X11" s="135"/>
      <c r="Y11" s="135"/>
      <c r="Z11" s="136"/>
    </row>
    <row r="12" spans="1:26" ht="16.5">
      <c r="A12" s="5" t="s">
        <v>69</v>
      </c>
      <c r="B12" s="137">
        <f>B9/B6</f>
        <v>0.6700902925908087</v>
      </c>
      <c r="C12" s="22">
        <f aca="true" t="shared" si="0" ref="C12:G14">C9/C6</f>
        <v>0.7142499818089209</v>
      </c>
      <c r="D12" s="22">
        <f t="shared" si="0"/>
        <v>0.7318343216382269</v>
      </c>
      <c r="E12" s="22">
        <f t="shared" si="0"/>
        <v>0.7522068429787084</v>
      </c>
      <c r="F12" s="22">
        <f t="shared" si="0"/>
        <v>0.7318343216382269</v>
      </c>
      <c r="G12" s="22">
        <f t="shared" si="0"/>
        <v>0.7885354445385753</v>
      </c>
      <c r="H12" s="22">
        <f aca="true" t="shared" si="1" ref="H12:L13">H9/H6</f>
        <v>0.8016994451550504</v>
      </c>
      <c r="I12" s="22">
        <f t="shared" si="1"/>
        <v>0.8193421754598181</v>
      </c>
      <c r="J12" s="22">
        <f t="shared" si="1"/>
        <v>0.8329297173844561</v>
      </c>
      <c r="K12" s="22">
        <f t="shared" si="1"/>
        <v>0.8482283756906691</v>
      </c>
      <c r="L12" s="22">
        <f t="shared" si="1"/>
        <v>0.8659536458023422</v>
      </c>
      <c r="M12" s="22">
        <f aca="true" t="shared" si="2" ref="M12:N14">M9/M6</f>
        <v>0.881759128971767</v>
      </c>
      <c r="N12" s="22">
        <f t="shared" si="2"/>
        <v>0.9042628265208235</v>
      </c>
      <c r="O12" s="22">
        <f aca="true" t="shared" si="3" ref="O12:P14">O9/O6</f>
        <v>0.915826756581457</v>
      </c>
      <c r="P12" s="22">
        <f t="shared" si="3"/>
        <v>0.9160906861226216</v>
      </c>
      <c r="Q12" s="22"/>
      <c r="R12" s="22"/>
      <c r="S12" s="22"/>
      <c r="T12" s="22"/>
      <c r="U12" s="22"/>
      <c r="V12" s="22"/>
      <c r="W12" s="22"/>
      <c r="X12" s="22"/>
      <c r="Y12" s="22"/>
      <c r="Z12" s="139"/>
    </row>
    <row r="13" spans="1:26" ht="16.5">
      <c r="A13" s="5" t="s">
        <v>70</v>
      </c>
      <c r="B13" s="137">
        <f>B10/B7</f>
        <v>0.5853724260970835</v>
      </c>
      <c r="C13" s="22">
        <f t="shared" si="0"/>
        <v>0.5977080929024813</v>
      </c>
      <c r="D13" s="22">
        <f t="shared" si="0"/>
        <v>0.5893986869803104</v>
      </c>
      <c r="E13" s="22">
        <f t="shared" si="0"/>
        <v>0.6077261804910117</v>
      </c>
      <c r="F13" s="22">
        <f t="shared" si="0"/>
        <v>0.5893986869803104</v>
      </c>
      <c r="G13" s="22">
        <f t="shared" si="0"/>
        <v>0.6517371355968095</v>
      </c>
      <c r="H13" s="22">
        <f t="shared" si="1"/>
        <v>0.6393526710596307</v>
      </c>
      <c r="I13" s="22">
        <f t="shared" si="1"/>
        <v>0.6451443668413632</v>
      </c>
      <c r="J13" s="22">
        <f t="shared" si="1"/>
        <v>0.6653018180644259</v>
      </c>
      <c r="K13" s="22">
        <f t="shared" si="1"/>
        <v>0.6712721417069243</v>
      </c>
      <c r="L13" s="22">
        <f t="shared" si="1"/>
        <v>0.6744471389423847</v>
      </c>
      <c r="M13" s="22">
        <f t="shared" si="2"/>
        <v>0.694394573063173</v>
      </c>
      <c r="N13" s="22">
        <f t="shared" si="2"/>
        <v>0.7265281924019287</v>
      </c>
      <c r="O13" s="22">
        <f t="shared" si="3"/>
        <v>0.7425487804239591</v>
      </c>
      <c r="P13" s="22">
        <f t="shared" si="3"/>
        <v>0.7463939004504516</v>
      </c>
      <c r="Q13" s="22"/>
      <c r="R13" s="22"/>
      <c r="S13" s="22"/>
      <c r="T13" s="22"/>
      <c r="U13" s="22"/>
      <c r="V13" s="22"/>
      <c r="W13" s="22"/>
      <c r="X13" s="22"/>
      <c r="Y13" s="22"/>
      <c r="Z13" s="139"/>
    </row>
    <row r="14" spans="1:26" ht="17.25" thickBot="1">
      <c r="A14" s="6" t="s">
        <v>71</v>
      </c>
      <c r="B14" s="138">
        <f>B11/B8</f>
        <v>0.6750352919032532</v>
      </c>
      <c r="C14" s="23">
        <f t="shared" si="0"/>
        <v>0.7029263070423646</v>
      </c>
      <c r="D14" s="23">
        <f t="shared" si="0"/>
        <v>0.7128270826183178</v>
      </c>
      <c r="E14" s="23">
        <f t="shared" si="0"/>
        <v>0.738040616437949</v>
      </c>
      <c r="F14" s="23">
        <f t="shared" si="0"/>
        <v>0.7128270826183178</v>
      </c>
      <c r="G14" s="23">
        <f t="shared" si="0"/>
        <v>0.7577245180201855</v>
      </c>
      <c r="H14" s="23">
        <f>H11/H8</f>
        <v>0.7660622374294581</v>
      </c>
      <c r="I14" s="23">
        <f>I11/I8</f>
        <v>0.775894495412844</v>
      </c>
      <c r="J14" s="23">
        <f>J11/J8</f>
        <v>0.7713093797004457</v>
      </c>
      <c r="K14" s="23">
        <f>K11/K8</f>
        <v>0.7791192832848353</v>
      </c>
      <c r="L14" s="23">
        <f>L11/L8</f>
        <v>0.7807008601123565</v>
      </c>
      <c r="M14" s="23">
        <f t="shared" si="2"/>
        <v>0.7799370391718591</v>
      </c>
      <c r="N14" s="23">
        <f t="shared" si="2"/>
        <v>0.7985222525468851</v>
      </c>
      <c r="O14" s="23">
        <f t="shared" si="3"/>
        <v>0.8209407077512593</v>
      </c>
      <c r="P14" s="23">
        <f t="shared" si="3"/>
        <v>0.8280280919372491</v>
      </c>
      <c r="Q14" s="23"/>
      <c r="R14" s="23"/>
      <c r="S14" s="23"/>
      <c r="T14" s="23"/>
      <c r="U14" s="23"/>
      <c r="V14" s="23"/>
      <c r="W14" s="23"/>
      <c r="X14" s="23"/>
      <c r="Y14" s="23"/>
      <c r="Z14" s="140"/>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Z11"/>
  <sheetViews>
    <sheetView workbookViewId="0" topLeftCell="A1">
      <pane xSplit="1" ySplit="5" topLeftCell="M6" activePane="bottomRight" state="split"/>
      <selection pane="topLeft" activeCell="A1" sqref="A1"/>
      <selection pane="topRight" activeCell="B1" sqref="B1"/>
      <selection pane="bottomLeft" activeCell="A6" sqref="A6"/>
      <selection pane="bottomRight" activeCell="P17" sqref="P17"/>
      <selection pane="topLeft" activeCell="A1" sqref="A1"/>
    </sheetView>
  </sheetViews>
  <sheetFormatPr defaultColWidth="9.00390625" defaultRowHeight="16.5"/>
  <cols>
    <col min="1" max="1" width="18.50390625" style="0" customWidth="1"/>
    <col min="2" max="12" width="8.50390625" style="0" bestFit="1" customWidth="1"/>
    <col min="13" max="13" width="8.00390625" style="0" bestFit="1" customWidth="1"/>
    <col min="14"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76</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77</v>
      </c>
      <c r="B6" s="25">
        <v>464</v>
      </c>
      <c r="C6" s="25">
        <v>480</v>
      </c>
      <c r="D6" s="25">
        <v>480</v>
      </c>
      <c r="E6" s="25">
        <v>480</v>
      </c>
      <c r="F6" s="25">
        <v>480</v>
      </c>
      <c r="G6" s="25">
        <v>480</v>
      </c>
      <c r="H6" s="25">
        <v>480</v>
      </c>
      <c r="I6" s="25">
        <v>480</v>
      </c>
      <c r="J6" s="25">
        <v>480</v>
      </c>
      <c r="K6" s="25">
        <v>480</v>
      </c>
      <c r="L6" s="25">
        <v>570</v>
      </c>
      <c r="M6" s="25">
        <v>570</v>
      </c>
      <c r="N6" s="25">
        <v>570</v>
      </c>
      <c r="O6" s="146">
        <v>570</v>
      </c>
      <c r="P6" s="146">
        <v>570</v>
      </c>
      <c r="Q6" s="146"/>
      <c r="R6" s="146"/>
      <c r="S6" s="146"/>
      <c r="T6" s="146"/>
      <c r="U6" s="146"/>
      <c r="V6" s="146"/>
      <c r="W6" s="146"/>
      <c r="X6" s="146"/>
      <c r="Y6" s="146"/>
      <c r="Z6" s="147"/>
    </row>
    <row r="7" spans="1:26" ht="16.5">
      <c r="A7" s="5" t="s">
        <v>79</v>
      </c>
      <c r="B7" s="25">
        <v>875</v>
      </c>
      <c r="C7" s="25">
        <v>875</v>
      </c>
      <c r="D7" s="25">
        <v>875</v>
      </c>
      <c r="E7" s="25">
        <v>875</v>
      </c>
      <c r="F7" s="25">
        <v>875</v>
      </c>
      <c r="G7" s="25">
        <v>875</v>
      </c>
      <c r="H7" s="25">
        <v>875</v>
      </c>
      <c r="I7" s="25">
        <v>875</v>
      </c>
      <c r="J7" s="25">
        <v>875</v>
      </c>
      <c r="K7" s="25">
        <v>875</v>
      </c>
      <c r="L7" s="25">
        <v>875</v>
      </c>
      <c r="M7" s="25">
        <v>875</v>
      </c>
      <c r="N7" s="25">
        <v>875</v>
      </c>
      <c r="O7" s="146">
        <v>875</v>
      </c>
      <c r="P7" s="146">
        <v>875</v>
      </c>
      <c r="Q7" s="146"/>
      <c r="R7" s="146"/>
      <c r="S7" s="146"/>
      <c r="T7" s="146"/>
      <c r="U7" s="146"/>
      <c r="V7" s="146"/>
      <c r="W7" s="146"/>
      <c r="X7" s="146"/>
      <c r="Y7" s="146"/>
      <c r="Z7" s="147"/>
    </row>
    <row r="8" spans="1:26" ht="16.5">
      <c r="A8" s="5" t="s">
        <v>78</v>
      </c>
      <c r="B8" s="32">
        <v>240</v>
      </c>
      <c r="C8" s="32">
        <v>247</v>
      </c>
      <c r="D8" s="32">
        <v>249</v>
      </c>
      <c r="E8" s="32">
        <v>250</v>
      </c>
      <c r="F8" s="32">
        <v>250</v>
      </c>
      <c r="G8" s="31">
        <v>254</v>
      </c>
      <c r="H8" s="25">
        <v>255</v>
      </c>
      <c r="I8" s="25">
        <v>258</v>
      </c>
      <c r="J8" s="25">
        <v>260</v>
      </c>
      <c r="K8" s="25">
        <v>264</v>
      </c>
      <c r="L8" s="25">
        <v>270</v>
      </c>
      <c r="M8" s="25">
        <v>274</v>
      </c>
      <c r="N8" s="25">
        <v>277</v>
      </c>
      <c r="O8" s="146">
        <v>279</v>
      </c>
      <c r="P8" s="146">
        <v>284</v>
      </c>
      <c r="Q8" s="146"/>
      <c r="R8" s="146"/>
      <c r="S8" s="146"/>
      <c r="T8" s="146"/>
      <c r="U8" s="146"/>
      <c r="V8" s="146"/>
      <c r="W8" s="146"/>
      <c r="X8" s="146"/>
      <c r="Y8" s="146"/>
      <c r="Z8" s="147"/>
    </row>
    <row r="9" spans="1:26" ht="16.5">
      <c r="A9" s="5" t="s">
        <v>80</v>
      </c>
      <c r="B9" s="32">
        <v>577</v>
      </c>
      <c r="C9" s="32">
        <v>583</v>
      </c>
      <c r="D9" s="32">
        <v>585</v>
      </c>
      <c r="E9" s="32">
        <v>586</v>
      </c>
      <c r="F9" s="32">
        <v>586</v>
      </c>
      <c r="G9" s="32">
        <v>589</v>
      </c>
      <c r="H9" s="25">
        <v>592</v>
      </c>
      <c r="I9" s="25">
        <v>594</v>
      </c>
      <c r="J9" s="25">
        <v>598</v>
      </c>
      <c r="K9" s="25">
        <v>603</v>
      </c>
      <c r="L9" s="25">
        <v>605</v>
      </c>
      <c r="M9" s="25">
        <v>608</v>
      </c>
      <c r="N9" s="25">
        <v>610</v>
      </c>
      <c r="O9" s="146">
        <v>612</v>
      </c>
      <c r="P9" s="146">
        <v>615</v>
      </c>
      <c r="Q9" s="146"/>
      <c r="R9" s="146"/>
      <c r="S9" s="146"/>
      <c r="T9" s="146"/>
      <c r="U9" s="146"/>
      <c r="V9" s="146"/>
      <c r="W9" s="146"/>
      <c r="X9" s="146"/>
      <c r="Y9" s="146"/>
      <c r="Z9" s="147"/>
    </row>
    <row r="10" spans="1:26" ht="16.5">
      <c r="A10" s="5" t="s">
        <v>81</v>
      </c>
      <c r="B10" s="137">
        <f aca="true" t="shared" si="0" ref="B10:L10">B8/B6</f>
        <v>0.5172413793103449</v>
      </c>
      <c r="C10" s="27">
        <f t="shared" si="0"/>
        <v>0.5145833333333333</v>
      </c>
      <c r="D10" s="27">
        <f t="shared" si="0"/>
        <v>0.51875</v>
      </c>
      <c r="E10" s="27">
        <f t="shared" si="0"/>
        <v>0.5208333333333334</v>
      </c>
      <c r="F10" s="27">
        <f t="shared" si="0"/>
        <v>0.5208333333333334</v>
      </c>
      <c r="G10" s="27">
        <f t="shared" si="0"/>
        <v>0.5291666666666667</v>
      </c>
      <c r="H10" s="27">
        <f t="shared" si="0"/>
        <v>0.53125</v>
      </c>
      <c r="I10" s="27">
        <f t="shared" si="0"/>
        <v>0.5375</v>
      </c>
      <c r="J10" s="27">
        <f t="shared" si="0"/>
        <v>0.5416666666666666</v>
      </c>
      <c r="K10" s="27">
        <f t="shared" si="0"/>
        <v>0.55</v>
      </c>
      <c r="L10" s="27">
        <f t="shared" si="0"/>
        <v>0.47368421052631576</v>
      </c>
      <c r="M10" s="27">
        <f aca="true" t="shared" si="1" ref="M10:O11">M8/M6</f>
        <v>0.4807017543859649</v>
      </c>
      <c r="N10" s="27">
        <f t="shared" si="1"/>
        <v>0.48596491228070177</v>
      </c>
      <c r="O10" s="27">
        <f t="shared" si="1"/>
        <v>0.48947368421052634</v>
      </c>
      <c r="P10" s="27">
        <f>P8/P6</f>
        <v>0.4982456140350877</v>
      </c>
      <c r="Q10" s="27"/>
      <c r="R10" s="27"/>
      <c r="S10" s="27"/>
      <c r="T10" s="27"/>
      <c r="U10" s="27"/>
      <c r="V10" s="27"/>
      <c r="W10" s="27"/>
      <c r="X10" s="27"/>
      <c r="Y10" s="27"/>
      <c r="Z10" s="28"/>
    </row>
    <row r="11" spans="1:26" ht="17.25" thickBot="1">
      <c r="A11" s="6" t="s">
        <v>82</v>
      </c>
      <c r="B11" s="138">
        <f aca="true" t="shared" si="2" ref="B11:L11">B9/B7</f>
        <v>0.6594285714285715</v>
      </c>
      <c r="C11" s="138">
        <f t="shared" si="2"/>
        <v>0.6662857142857143</v>
      </c>
      <c r="D11" s="138">
        <f t="shared" si="2"/>
        <v>0.6685714285714286</v>
      </c>
      <c r="E11" s="138">
        <f t="shared" si="2"/>
        <v>0.6697142857142857</v>
      </c>
      <c r="F11" s="138">
        <f t="shared" si="2"/>
        <v>0.6697142857142857</v>
      </c>
      <c r="G11" s="138">
        <f t="shared" si="2"/>
        <v>0.6731428571428572</v>
      </c>
      <c r="H11" s="138">
        <f t="shared" si="2"/>
        <v>0.6765714285714286</v>
      </c>
      <c r="I11" s="138">
        <f t="shared" si="2"/>
        <v>0.6788571428571428</v>
      </c>
      <c r="J11" s="138">
        <f t="shared" si="2"/>
        <v>0.6834285714285714</v>
      </c>
      <c r="K11" s="138">
        <f t="shared" si="2"/>
        <v>0.6891428571428572</v>
      </c>
      <c r="L11" s="138">
        <f t="shared" si="2"/>
        <v>0.6914285714285714</v>
      </c>
      <c r="M11" s="138">
        <f t="shared" si="1"/>
        <v>0.6948571428571428</v>
      </c>
      <c r="N11" s="138">
        <f t="shared" si="1"/>
        <v>0.6971428571428572</v>
      </c>
      <c r="O11" s="138">
        <f t="shared" si="1"/>
        <v>0.6994285714285714</v>
      </c>
      <c r="P11" s="138">
        <f>P9/P7</f>
        <v>0.7028571428571428</v>
      </c>
      <c r="Q11" s="138"/>
      <c r="R11" s="138"/>
      <c r="S11" s="138"/>
      <c r="T11" s="138"/>
      <c r="U11" s="138"/>
      <c r="V11" s="138"/>
      <c r="W11" s="138"/>
      <c r="X11" s="138"/>
      <c r="Y11" s="138"/>
      <c r="Z11" s="148"/>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Z14"/>
  <sheetViews>
    <sheetView workbookViewId="0" topLeftCell="A1">
      <pane xSplit="1" ySplit="5" topLeftCell="N6" activePane="bottomRight" state="split"/>
      <selection pane="topLeft" activeCell="A1" sqref="A1"/>
      <selection pane="topRight" activeCell="B1" sqref="B1"/>
      <selection pane="bottomLeft" activeCell="A6" sqref="A6"/>
      <selection pane="bottomRight" activeCell="P12" sqref="P12:P14"/>
      <selection pane="topLeft" activeCell="A1" sqref="A1"/>
    </sheetView>
  </sheetViews>
  <sheetFormatPr defaultColWidth="9.00390625" defaultRowHeight="16.5"/>
  <cols>
    <col min="1" max="1" width="14.75390625" style="0" customWidth="1"/>
    <col min="2"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68</v>
      </c>
      <c r="B1" s="4"/>
    </row>
    <row r="2" ht="17.25" thickBot="1"/>
    <row r="3" spans="1:26" ht="16.5">
      <c r="A3" s="8" t="s">
        <v>24</v>
      </c>
      <c r="B3" s="14"/>
      <c r="C3" s="9" t="s">
        <v>25</v>
      </c>
      <c r="D3" s="9" t="s">
        <v>26</v>
      </c>
      <c r="E3" s="9" t="s">
        <v>27</v>
      </c>
      <c r="F3" s="9" t="s">
        <v>28</v>
      </c>
      <c r="G3" s="9" t="s">
        <v>29</v>
      </c>
      <c r="H3" s="9" t="s">
        <v>30</v>
      </c>
      <c r="I3" s="9" t="s">
        <v>31</v>
      </c>
      <c r="J3" s="9" t="s">
        <v>32</v>
      </c>
      <c r="K3" s="9" t="s">
        <v>33</v>
      </c>
      <c r="L3" s="9" t="s">
        <v>34</v>
      </c>
      <c r="M3" s="9" t="s">
        <v>35</v>
      </c>
      <c r="N3" s="10" t="s">
        <v>36</v>
      </c>
      <c r="O3" s="24"/>
      <c r="P3" s="24"/>
      <c r="Q3" s="24"/>
      <c r="R3" s="24"/>
      <c r="S3" s="24"/>
      <c r="T3" s="24"/>
      <c r="U3" s="24"/>
      <c r="V3" s="24"/>
      <c r="W3" s="24"/>
      <c r="X3" s="24"/>
      <c r="Y3" s="24"/>
      <c r="Z3" s="24"/>
    </row>
    <row r="4" spans="1:26" ht="17.25" thickBot="1">
      <c r="A4" s="127" t="s">
        <v>37</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24</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38</v>
      </c>
      <c r="B6" s="134">
        <v>582263</v>
      </c>
      <c r="C6" s="25">
        <v>633097</v>
      </c>
      <c r="D6" s="25">
        <v>672247</v>
      </c>
      <c r="E6" s="25">
        <v>685422</v>
      </c>
      <c r="F6" s="25">
        <v>685422</v>
      </c>
      <c r="G6" s="25">
        <v>717053</v>
      </c>
      <c r="H6" s="25">
        <v>730449</v>
      </c>
      <c r="I6" s="25">
        <v>749558</v>
      </c>
      <c r="J6" s="25">
        <v>765707</v>
      </c>
      <c r="K6" s="25">
        <v>787033</v>
      </c>
      <c r="L6" s="25">
        <v>788148</v>
      </c>
      <c r="M6" s="25">
        <v>799874</v>
      </c>
      <c r="N6" s="25">
        <v>845254</v>
      </c>
      <c r="O6" s="25">
        <v>891392</v>
      </c>
      <c r="P6" s="25">
        <v>908298</v>
      </c>
      <c r="Q6" s="146"/>
      <c r="R6" s="146"/>
      <c r="S6" s="146"/>
      <c r="T6" s="146"/>
      <c r="U6" s="146"/>
      <c r="V6" s="146"/>
      <c r="W6" s="146"/>
      <c r="X6" s="146"/>
      <c r="Y6" s="146"/>
      <c r="Z6" s="147"/>
    </row>
    <row r="7" spans="1:26" ht="16.5">
      <c r="A7" s="5" t="s">
        <v>39</v>
      </c>
      <c r="B7" s="134">
        <v>350232</v>
      </c>
      <c r="C7" s="25">
        <v>361808</v>
      </c>
      <c r="D7" s="25">
        <v>381928</v>
      </c>
      <c r="E7" s="25">
        <v>383688</v>
      </c>
      <c r="F7" s="25">
        <v>383688</v>
      </c>
      <c r="G7" s="25">
        <v>417194</v>
      </c>
      <c r="H7" s="25">
        <v>438782</v>
      </c>
      <c r="I7" s="25">
        <v>488518</v>
      </c>
      <c r="J7" s="25">
        <v>498793</v>
      </c>
      <c r="K7" s="25">
        <v>504995</v>
      </c>
      <c r="L7" s="25">
        <v>518681</v>
      </c>
      <c r="M7" s="25">
        <v>524664</v>
      </c>
      <c r="N7" s="25">
        <v>535936</v>
      </c>
      <c r="O7" s="25">
        <v>537792</v>
      </c>
      <c r="P7" s="25">
        <v>540655</v>
      </c>
      <c r="Q7" s="146"/>
      <c r="R7" s="146"/>
      <c r="S7" s="146"/>
      <c r="T7" s="146"/>
      <c r="U7" s="146"/>
      <c r="V7" s="146"/>
      <c r="W7" s="146"/>
      <c r="X7" s="146"/>
      <c r="Y7" s="146"/>
      <c r="Z7" s="147"/>
    </row>
    <row r="8" spans="1:26" ht="16.5">
      <c r="A8" s="5" t="s">
        <v>40</v>
      </c>
      <c r="B8" s="134">
        <v>311120</v>
      </c>
      <c r="C8" s="25">
        <v>321224</v>
      </c>
      <c r="D8" s="25">
        <v>334072</v>
      </c>
      <c r="E8" s="25">
        <v>333124</v>
      </c>
      <c r="F8" s="25">
        <v>333124</v>
      </c>
      <c r="G8" s="25">
        <v>348409</v>
      </c>
      <c r="H8" s="25">
        <v>361481</v>
      </c>
      <c r="I8" s="25">
        <v>366752</v>
      </c>
      <c r="J8" s="25">
        <v>376264</v>
      </c>
      <c r="K8" s="25">
        <v>381279</v>
      </c>
      <c r="L8" s="25">
        <v>400488</v>
      </c>
      <c r="M8" s="25">
        <v>412642</v>
      </c>
      <c r="N8" s="25">
        <v>427361</v>
      </c>
      <c r="O8" s="25">
        <v>438036</v>
      </c>
      <c r="P8" s="25">
        <v>443562</v>
      </c>
      <c r="Q8" s="146"/>
      <c r="R8" s="146"/>
      <c r="S8" s="146"/>
      <c r="T8" s="146"/>
      <c r="U8" s="146"/>
      <c r="V8" s="146"/>
      <c r="W8" s="146"/>
      <c r="X8" s="146"/>
      <c r="Y8" s="146"/>
      <c r="Z8" s="147"/>
    </row>
    <row r="9" spans="1:26" ht="16.5">
      <c r="A9" s="5" t="s">
        <v>41</v>
      </c>
      <c r="B9" s="134">
        <v>493818</v>
      </c>
      <c r="C9" s="25">
        <v>514120</v>
      </c>
      <c r="D9" s="25">
        <v>558011</v>
      </c>
      <c r="E9" s="25">
        <v>577030</v>
      </c>
      <c r="F9" s="25">
        <v>577030</v>
      </c>
      <c r="G9" s="25">
        <v>608469</v>
      </c>
      <c r="H9" s="25">
        <v>624903</v>
      </c>
      <c r="I9" s="25">
        <v>638880</v>
      </c>
      <c r="J9" s="25">
        <v>654324</v>
      </c>
      <c r="K9" s="25">
        <v>672112</v>
      </c>
      <c r="L9" s="25">
        <v>689043</v>
      </c>
      <c r="M9" s="25">
        <v>704900</v>
      </c>
      <c r="N9" s="25">
        <v>730222</v>
      </c>
      <c r="O9" s="25">
        <v>749227</v>
      </c>
      <c r="P9" s="25">
        <v>768904</v>
      </c>
      <c r="Q9" s="146"/>
      <c r="R9" s="146"/>
      <c r="S9" s="146"/>
      <c r="T9" s="146"/>
      <c r="U9" s="146"/>
      <c r="V9" s="146"/>
      <c r="W9" s="146"/>
      <c r="X9" s="146"/>
      <c r="Y9" s="146"/>
      <c r="Z9" s="147"/>
    </row>
    <row r="10" spans="1:26" ht="16.5">
      <c r="A10" s="5" t="s">
        <v>42</v>
      </c>
      <c r="B10" s="134">
        <v>207981</v>
      </c>
      <c r="C10" s="25">
        <v>211272</v>
      </c>
      <c r="D10" s="25">
        <v>227709</v>
      </c>
      <c r="E10" s="25">
        <v>234132</v>
      </c>
      <c r="F10" s="25">
        <v>234132</v>
      </c>
      <c r="G10" s="25">
        <v>236990</v>
      </c>
      <c r="H10" s="25">
        <v>243509</v>
      </c>
      <c r="I10" s="25">
        <v>248253</v>
      </c>
      <c r="J10" s="25">
        <v>254267</v>
      </c>
      <c r="K10" s="25">
        <v>257043</v>
      </c>
      <c r="L10" s="25">
        <v>264998</v>
      </c>
      <c r="M10" s="25">
        <v>273307</v>
      </c>
      <c r="N10" s="25">
        <v>286156</v>
      </c>
      <c r="O10" s="25">
        <v>292408</v>
      </c>
      <c r="P10" s="25">
        <v>300557</v>
      </c>
      <c r="Q10" s="146"/>
      <c r="R10" s="146"/>
      <c r="S10" s="146"/>
      <c r="T10" s="146"/>
      <c r="U10" s="146"/>
      <c r="V10" s="146"/>
      <c r="W10" s="146"/>
      <c r="X10" s="146"/>
      <c r="Y10" s="146"/>
      <c r="Z10" s="147"/>
    </row>
    <row r="11" spans="1:26" ht="16.5">
      <c r="A11" s="5" t="s">
        <v>43</v>
      </c>
      <c r="B11" s="134">
        <v>208630</v>
      </c>
      <c r="C11" s="25">
        <v>215385</v>
      </c>
      <c r="D11" s="25">
        <v>235944</v>
      </c>
      <c r="E11" s="25">
        <v>244039</v>
      </c>
      <c r="F11" s="25">
        <v>244039</v>
      </c>
      <c r="G11" s="25">
        <v>256669</v>
      </c>
      <c r="H11" s="25">
        <v>263464</v>
      </c>
      <c r="I11" s="25">
        <v>270854</v>
      </c>
      <c r="J11" s="25">
        <v>277674</v>
      </c>
      <c r="K11" s="25">
        <v>284727</v>
      </c>
      <c r="L11" s="25">
        <v>292386</v>
      </c>
      <c r="M11" s="25">
        <v>300009</v>
      </c>
      <c r="N11" s="25">
        <v>311835</v>
      </c>
      <c r="O11" s="25">
        <v>321090</v>
      </c>
      <c r="P11" s="25">
        <v>330140</v>
      </c>
      <c r="Q11" s="146"/>
      <c r="R11" s="146"/>
      <c r="S11" s="146"/>
      <c r="T11" s="146"/>
      <c r="U11" s="146"/>
      <c r="V11" s="146"/>
      <c r="W11" s="146"/>
      <c r="X11" s="146"/>
      <c r="Y11" s="146"/>
      <c r="Z11" s="147"/>
    </row>
    <row r="12" spans="1:26" ht="16.5">
      <c r="A12" s="5" t="s">
        <v>69</v>
      </c>
      <c r="B12" s="137">
        <f aca="true" t="shared" si="0" ref="B12:L12">B9/B6</f>
        <v>0.8481012875624933</v>
      </c>
      <c r="C12" s="27">
        <f t="shared" si="0"/>
        <v>0.8120714519260082</v>
      </c>
      <c r="D12" s="27">
        <f t="shared" si="0"/>
        <v>0.8300684123543876</v>
      </c>
      <c r="E12" s="27">
        <f t="shared" si="0"/>
        <v>0.8418609265532767</v>
      </c>
      <c r="F12" s="27">
        <f t="shared" si="0"/>
        <v>0.8418609265532767</v>
      </c>
      <c r="G12" s="27">
        <f t="shared" si="0"/>
        <v>0.848569073694692</v>
      </c>
      <c r="H12" s="27">
        <f t="shared" si="0"/>
        <v>0.855505312485882</v>
      </c>
      <c r="I12" s="27">
        <f t="shared" si="0"/>
        <v>0.8523423137368956</v>
      </c>
      <c r="J12" s="27">
        <f t="shared" si="0"/>
        <v>0.8545357427841198</v>
      </c>
      <c r="K12" s="27">
        <f t="shared" si="0"/>
        <v>0.8539819804252172</v>
      </c>
      <c r="L12" s="27">
        <f t="shared" si="0"/>
        <v>0.8742558504240321</v>
      </c>
      <c r="M12" s="27">
        <f aca="true" t="shared" si="1" ref="M12:O14">M9/M6</f>
        <v>0.8812637990483501</v>
      </c>
      <c r="N12" s="27">
        <f t="shared" si="1"/>
        <v>0.8639083636398053</v>
      </c>
      <c r="O12" s="27">
        <f t="shared" si="1"/>
        <v>0.840513489014934</v>
      </c>
      <c r="P12" s="27">
        <f>P9/P6</f>
        <v>0.84653274586094</v>
      </c>
      <c r="Q12" s="27"/>
      <c r="R12" s="27"/>
      <c r="S12" s="27"/>
      <c r="T12" s="27"/>
      <c r="U12" s="27"/>
      <c r="V12" s="27"/>
      <c r="W12" s="27"/>
      <c r="X12" s="27"/>
      <c r="Y12" s="27"/>
      <c r="Z12" s="28"/>
    </row>
    <row r="13" spans="1:26" ht="16.5">
      <c r="A13" s="5" t="s">
        <v>70</v>
      </c>
      <c r="B13" s="137">
        <f aca="true" t="shared" si="2" ref="B13:L13">B10/B7</f>
        <v>0.5938377989446996</v>
      </c>
      <c r="C13" s="27">
        <f t="shared" si="2"/>
        <v>0.5839340202538363</v>
      </c>
      <c r="D13" s="27">
        <f t="shared" si="2"/>
        <v>0.5962092331538928</v>
      </c>
      <c r="E13" s="27">
        <f t="shared" si="2"/>
        <v>0.6102145493213236</v>
      </c>
      <c r="F13" s="27">
        <f t="shared" si="2"/>
        <v>0.6102145493213236</v>
      </c>
      <c r="G13" s="27">
        <f t="shared" si="2"/>
        <v>0.5680570669760351</v>
      </c>
      <c r="H13" s="27">
        <f t="shared" si="2"/>
        <v>0.5549657916687558</v>
      </c>
      <c r="I13" s="27">
        <f t="shared" si="2"/>
        <v>0.5081757478741827</v>
      </c>
      <c r="J13" s="27">
        <f t="shared" si="2"/>
        <v>0.509764571676026</v>
      </c>
      <c r="K13" s="27">
        <f t="shared" si="2"/>
        <v>0.5090010792186062</v>
      </c>
      <c r="L13" s="27">
        <f t="shared" si="2"/>
        <v>0.5109074749219655</v>
      </c>
      <c r="M13" s="27">
        <f t="shared" si="1"/>
        <v>0.520918149520455</v>
      </c>
      <c r="N13" s="27">
        <f t="shared" si="1"/>
        <v>0.5339368879866253</v>
      </c>
      <c r="O13" s="27">
        <f t="shared" si="1"/>
        <v>0.5437195049387124</v>
      </c>
      <c r="P13" s="27">
        <f>P10/P7</f>
        <v>0.5559127354782625</v>
      </c>
      <c r="Q13" s="27"/>
      <c r="R13" s="27"/>
      <c r="S13" s="27"/>
      <c r="T13" s="27"/>
      <c r="U13" s="27"/>
      <c r="V13" s="27"/>
      <c r="W13" s="27"/>
      <c r="X13" s="27"/>
      <c r="Y13" s="27"/>
      <c r="Z13" s="28"/>
    </row>
    <row r="14" spans="1:26" ht="17.25" thickBot="1">
      <c r="A14" s="6" t="s">
        <v>71</v>
      </c>
      <c r="B14" s="138">
        <f aca="true" t="shared" si="3" ref="B14:L14">B11/B8</f>
        <v>0.6705772692208795</v>
      </c>
      <c r="C14" s="29">
        <f t="shared" si="3"/>
        <v>0.6705134112021518</v>
      </c>
      <c r="D14" s="29">
        <f t="shared" si="3"/>
        <v>0.7062669125218516</v>
      </c>
      <c r="E14" s="29">
        <f t="shared" si="3"/>
        <v>0.7325770583926706</v>
      </c>
      <c r="F14" s="29">
        <f t="shared" si="3"/>
        <v>0.7325770583926706</v>
      </c>
      <c r="G14" s="29">
        <f t="shared" si="3"/>
        <v>0.736688776696354</v>
      </c>
      <c r="H14" s="29">
        <f t="shared" si="3"/>
        <v>0.7288460527662588</v>
      </c>
      <c r="I14" s="29">
        <f t="shared" si="3"/>
        <v>0.7385208533286799</v>
      </c>
      <c r="J14" s="29">
        <f t="shared" si="3"/>
        <v>0.7379765271192567</v>
      </c>
      <c r="K14" s="29">
        <f t="shared" si="3"/>
        <v>0.7467681146876697</v>
      </c>
      <c r="L14" s="29">
        <f t="shared" si="3"/>
        <v>0.730074309342602</v>
      </c>
      <c r="M14" s="29">
        <f t="shared" si="1"/>
        <v>0.727044265973895</v>
      </c>
      <c r="N14" s="29">
        <f t="shared" si="1"/>
        <v>0.729675847819525</v>
      </c>
      <c r="O14" s="29">
        <f t="shared" si="1"/>
        <v>0.7330219434019122</v>
      </c>
      <c r="P14" s="29">
        <f>P11/P8</f>
        <v>0.7442927933411789</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Z8"/>
  <sheetViews>
    <sheetView workbookViewId="0" topLeftCell="A1">
      <pane xSplit="1" ySplit="5" topLeftCell="I6" activePane="bottomRight" state="split"/>
      <selection pane="topLeft" activeCell="A1" sqref="A1"/>
      <selection pane="topRight" activeCell="B1" sqref="B1"/>
      <selection pane="bottomLeft" activeCell="A6" sqref="A6"/>
      <selection pane="bottomRight" activeCell="O6" sqref="O6:P7"/>
      <selection pane="topLeft" activeCell="A1" sqref="A1"/>
    </sheetView>
  </sheetViews>
  <sheetFormatPr defaultColWidth="9.00390625" defaultRowHeight="16.5"/>
  <cols>
    <col min="1" max="1" width="11.25390625" style="0" customWidth="1"/>
    <col min="2" max="16" width="10.00390625" style="0" bestFit="1" customWidth="1"/>
    <col min="21" max="21" width="9.50390625" style="0" bestFit="1" customWidth="1"/>
    <col min="23" max="23" width="9.50390625" style="0" bestFit="1" customWidth="1"/>
    <col min="25" max="26" width="9.50390625" style="0" bestFit="1" customWidth="1"/>
  </cols>
  <sheetData>
    <row r="1" spans="1:2" ht="19.5">
      <c r="A1" s="4" t="s">
        <v>74</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72</v>
      </c>
      <c r="B6" s="134">
        <v>1000000</v>
      </c>
      <c r="C6" s="25">
        <v>1224000</v>
      </c>
      <c r="D6" s="25">
        <v>1624000</v>
      </c>
      <c r="E6" s="25">
        <v>1624000</v>
      </c>
      <c r="F6" s="25">
        <v>1624000</v>
      </c>
      <c r="G6" s="25">
        <v>1624000</v>
      </c>
      <c r="H6" s="25">
        <v>1624000</v>
      </c>
      <c r="I6" s="25">
        <v>1900000</v>
      </c>
      <c r="J6" s="25">
        <v>1900000</v>
      </c>
      <c r="K6" s="25">
        <v>1900000</v>
      </c>
      <c r="L6" s="25">
        <v>1900000</v>
      </c>
      <c r="M6" s="25">
        <v>1900000</v>
      </c>
      <c r="N6" s="25">
        <v>1900000</v>
      </c>
      <c r="O6" s="25">
        <v>1900000</v>
      </c>
      <c r="P6" s="25">
        <v>1900000</v>
      </c>
      <c r="Q6" s="146"/>
      <c r="R6" s="146"/>
      <c r="S6" s="146"/>
      <c r="T6" s="146"/>
      <c r="U6" s="146"/>
      <c r="V6" s="146"/>
      <c r="W6" s="146"/>
      <c r="X6" s="146"/>
      <c r="Y6" s="146"/>
      <c r="Z6" s="147"/>
    </row>
    <row r="7" spans="1:26" ht="16.5">
      <c r="A7" s="5" t="s">
        <v>73</v>
      </c>
      <c r="B7" s="134">
        <v>674204</v>
      </c>
      <c r="C7" s="25">
        <v>722960</v>
      </c>
      <c r="D7" s="25">
        <v>764672</v>
      </c>
      <c r="E7" s="25">
        <v>789657</v>
      </c>
      <c r="F7" s="25">
        <v>823967</v>
      </c>
      <c r="G7" s="25">
        <v>845129</v>
      </c>
      <c r="H7" s="25">
        <v>879364</v>
      </c>
      <c r="I7" s="25">
        <v>907383</v>
      </c>
      <c r="J7" s="25">
        <v>932395</v>
      </c>
      <c r="K7" s="25">
        <v>954391</v>
      </c>
      <c r="L7" s="25">
        <v>977720</v>
      </c>
      <c r="M7" s="25">
        <v>1005116</v>
      </c>
      <c r="N7" s="25">
        <v>1038348</v>
      </c>
      <c r="O7" s="25">
        <v>1070431</v>
      </c>
      <c r="P7" s="25">
        <v>1097578</v>
      </c>
      <c r="Q7" s="146"/>
      <c r="R7" s="146"/>
      <c r="S7" s="146"/>
      <c r="T7" s="146"/>
      <c r="U7" s="146"/>
      <c r="V7" s="146"/>
      <c r="W7" s="146"/>
      <c r="X7" s="146"/>
      <c r="Y7" s="146"/>
      <c r="Z7" s="147"/>
    </row>
    <row r="8" spans="1:26" ht="17.25" thickBot="1">
      <c r="A8" s="6" t="s">
        <v>75</v>
      </c>
      <c r="B8" s="138">
        <f>B7/B6</f>
        <v>0.674204</v>
      </c>
      <c r="C8" s="29">
        <f aca="true" t="shared" si="0" ref="C8:M8">C7/C6</f>
        <v>0.5906535947712418</v>
      </c>
      <c r="D8" s="29">
        <f t="shared" si="0"/>
        <v>0.47085714285714286</v>
      </c>
      <c r="E8" s="29">
        <f t="shared" si="0"/>
        <v>0.48624199507389165</v>
      </c>
      <c r="F8" s="29">
        <f t="shared" si="0"/>
        <v>0.5073688423645321</v>
      </c>
      <c r="G8" s="29">
        <f t="shared" si="0"/>
        <v>0.5203996305418719</v>
      </c>
      <c r="H8" s="29">
        <f t="shared" si="0"/>
        <v>0.5414802955665025</v>
      </c>
      <c r="I8" s="29">
        <f t="shared" si="0"/>
        <v>0.47757</v>
      </c>
      <c r="J8" s="29">
        <f t="shared" si="0"/>
        <v>0.4907342105263158</v>
      </c>
      <c r="K8" s="29">
        <f t="shared" si="0"/>
        <v>0.5023110526315789</v>
      </c>
      <c r="L8" s="29">
        <f t="shared" si="0"/>
        <v>0.5145894736842105</v>
      </c>
      <c r="M8" s="29">
        <f t="shared" si="0"/>
        <v>0.5290084210526316</v>
      </c>
      <c r="N8" s="29">
        <f>N7/N6</f>
        <v>0.5464989473684211</v>
      </c>
      <c r="O8" s="29">
        <f>O7/O6</f>
        <v>0.5633847368421052</v>
      </c>
      <c r="P8" s="29">
        <f>P7/P6</f>
        <v>0.5776726315789473</v>
      </c>
      <c r="Q8" s="29"/>
      <c r="R8" s="29"/>
      <c r="S8" s="29"/>
      <c r="T8" s="29"/>
      <c r="U8" s="29"/>
      <c r="V8" s="29"/>
      <c r="W8" s="29"/>
      <c r="X8" s="29"/>
      <c r="Y8" s="29"/>
      <c r="Z8" s="30"/>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Z8"/>
  <sheetViews>
    <sheetView workbookViewId="0" topLeftCell="A1">
      <selection activeCell="P16" sqref="P16"/>
      <selection activeCell="A1" sqref="A1"/>
    </sheetView>
  </sheetViews>
  <sheetFormatPr defaultColWidth="9.00390625" defaultRowHeight="16.5"/>
  <cols>
    <col min="1" max="1" width="11.25390625" style="0" customWidth="1"/>
    <col min="2" max="16" width="10.00390625" style="0" bestFit="1" customWidth="1"/>
    <col min="21" max="21" width="9.50390625" style="0" bestFit="1" customWidth="1"/>
    <col min="23" max="23" width="9.50390625" style="0" bestFit="1" customWidth="1"/>
    <col min="25" max="26" width="9.50390625" style="0" bestFit="1" customWidth="1"/>
  </cols>
  <sheetData>
    <row r="1" spans="1:2" ht="19.5">
      <c r="A1" s="4" t="s">
        <v>124</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121</v>
      </c>
      <c r="B6" s="134">
        <v>6500000</v>
      </c>
      <c r="C6" s="134">
        <v>6500000</v>
      </c>
      <c r="D6" s="134">
        <v>6500000</v>
      </c>
      <c r="E6" s="134">
        <v>6500000</v>
      </c>
      <c r="F6" s="134">
        <v>6500000</v>
      </c>
      <c r="G6" s="33">
        <v>6800000</v>
      </c>
      <c r="H6" s="33">
        <v>7500000</v>
      </c>
      <c r="I6" s="25">
        <v>7500000</v>
      </c>
      <c r="J6" s="25">
        <v>7500000</v>
      </c>
      <c r="K6" s="25">
        <v>7500000</v>
      </c>
      <c r="L6" s="25">
        <v>7500000</v>
      </c>
      <c r="M6" s="25">
        <v>7500000</v>
      </c>
      <c r="N6" s="25">
        <v>7500000</v>
      </c>
      <c r="O6" s="25">
        <v>7500000</v>
      </c>
      <c r="P6" s="25">
        <v>7500000</v>
      </c>
      <c r="Q6" s="25"/>
      <c r="R6" s="25"/>
      <c r="S6" s="25"/>
      <c r="T6" s="25"/>
      <c r="U6" s="25"/>
      <c r="V6" s="25"/>
      <c r="W6" s="25"/>
      <c r="X6" s="25"/>
      <c r="Y6" s="25"/>
      <c r="Z6" s="26"/>
    </row>
    <row r="7" spans="1:26" ht="16.5">
      <c r="A7" s="5" t="s">
        <v>122</v>
      </c>
      <c r="B7" s="25">
        <v>6216163</v>
      </c>
      <c r="C7" s="37">
        <v>6377293</v>
      </c>
      <c r="D7" s="37">
        <v>6465657</v>
      </c>
      <c r="E7" s="37">
        <v>6465657</v>
      </c>
      <c r="F7" s="37">
        <v>6465657</v>
      </c>
      <c r="G7" s="37">
        <v>6544309</v>
      </c>
      <c r="H7" s="37">
        <v>6577064</v>
      </c>
      <c r="I7" s="25">
        <v>6655753</v>
      </c>
      <c r="J7" s="25">
        <v>6704875</v>
      </c>
      <c r="K7" s="25">
        <v>6781496</v>
      </c>
      <c r="L7" s="25">
        <v>6902561</v>
      </c>
      <c r="M7" s="25">
        <v>6939719</v>
      </c>
      <c r="N7" s="25">
        <v>6983932</v>
      </c>
      <c r="O7" s="25">
        <v>7103734</v>
      </c>
      <c r="P7" s="25">
        <v>7116445</v>
      </c>
      <c r="Q7" s="25"/>
      <c r="R7" s="25"/>
      <c r="S7" s="25"/>
      <c r="T7" s="25"/>
      <c r="U7" s="25"/>
      <c r="V7" s="25"/>
      <c r="W7" s="25"/>
      <c r="X7" s="25"/>
      <c r="Y7" s="25"/>
      <c r="Z7" s="26"/>
    </row>
    <row r="8" spans="1:26" ht="17.25" thickBot="1">
      <c r="A8" s="6" t="s">
        <v>123</v>
      </c>
      <c r="B8" s="138">
        <f aca="true" t="shared" si="0" ref="B8:M8">B7/B6</f>
        <v>0.9563327692307693</v>
      </c>
      <c r="C8" s="29">
        <f t="shared" si="0"/>
        <v>0.981122</v>
      </c>
      <c r="D8" s="29">
        <f t="shared" si="0"/>
        <v>0.9947164615384615</v>
      </c>
      <c r="E8" s="29">
        <f t="shared" si="0"/>
        <v>0.9947164615384615</v>
      </c>
      <c r="F8" s="29">
        <f t="shared" si="0"/>
        <v>0.9947164615384615</v>
      </c>
      <c r="G8" s="29">
        <f t="shared" si="0"/>
        <v>0.9623983823529412</v>
      </c>
      <c r="H8" s="29">
        <f t="shared" si="0"/>
        <v>0.8769418666666666</v>
      </c>
      <c r="I8" s="29">
        <f t="shared" si="0"/>
        <v>0.8874337333333333</v>
      </c>
      <c r="J8" s="29">
        <f t="shared" si="0"/>
        <v>0.8939833333333334</v>
      </c>
      <c r="K8" s="29">
        <f t="shared" si="0"/>
        <v>0.9041994666666666</v>
      </c>
      <c r="L8" s="29">
        <f t="shared" si="0"/>
        <v>0.9203414666666667</v>
      </c>
      <c r="M8" s="29">
        <f t="shared" si="0"/>
        <v>0.9252958666666666</v>
      </c>
      <c r="N8" s="29">
        <f>N7/N6</f>
        <v>0.9311909333333334</v>
      </c>
      <c r="O8" s="29">
        <f>O7/O6</f>
        <v>0.9471645333333333</v>
      </c>
      <c r="P8" s="29">
        <f>P7/P6</f>
        <v>0.9488593333333334</v>
      </c>
      <c r="Q8" s="29"/>
      <c r="R8" s="29"/>
      <c r="S8" s="29"/>
      <c r="T8" s="29"/>
      <c r="U8" s="29"/>
      <c r="V8" s="29"/>
      <c r="W8" s="29"/>
      <c r="X8" s="29"/>
      <c r="Y8" s="29"/>
      <c r="Z8" s="30"/>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Z8"/>
  <sheetViews>
    <sheetView workbookViewId="0" topLeftCell="A1">
      <selection activeCell="P8" sqref="P8"/>
      <selection activeCell="A1" sqref="A1"/>
    </sheetView>
  </sheetViews>
  <sheetFormatPr defaultColWidth="9.00390625" defaultRowHeight="16.5"/>
  <cols>
    <col min="1" max="1" width="11.25390625" style="0" customWidth="1"/>
    <col min="2" max="8" width="8.50390625" style="0" bestFit="1" customWidth="1"/>
    <col min="9" max="9" width="7.625" style="0" bestFit="1" customWidth="1"/>
    <col min="10" max="10" width="8.50390625" style="0" bestFit="1" customWidth="1"/>
    <col min="11" max="11" width="7.625" style="0" bestFit="1" customWidth="1"/>
    <col min="12" max="12" width="8.50390625" style="0" bestFit="1" customWidth="1"/>
    <col min="13" max="13" width="8.00390625" style="0" bestFit="1" customWidth="1"/>
    <col min="14"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125</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121</v>
      </c>
      <c r="B6" s="134">
        <v>5141</v>
      </c>
      <c r="C6" s="134">
        <v>5276</v>
      </c>
      <c r="D6" s="134">
        <v>5337</v>
      </c>
      <c r="E6" s="134">
        <v>5337</v>
      </c>
      <c r="F6" s="134">
        <v>5337</v>
      </c>
      <c r="G6" s="33">
        <v>5547</v>
      </c>
      <c r="H6" s="33">
        <v>5673</v>
      </c>
      <c r="I6" s="25">
        <v>5776</v>
      </c>
      <c r="J6" s="25">
        <v>5830</v>
      </c>
      <c r="K6" s="25">
        <v>5830</v>
      </c>
      <c r="L6" s="25">
        <v>5990</v>
      </c>
      <c r="M6" s="25">
        <v>6079</v>
      </c>
      <c r="N6" s="25">
        <v>6152</v>
      </c>
      <c r="O6" s="25">
        <v>6333</v>
      </c>
      <c r="P6" s="25">
        <v>6398</v>
      </c>
      <c r="Q6" s="25"/>
      <c r="R6" s="25"/>
      <c r="S6" s="25"/>
      <c r="T6" s="25"/>
      <c r="U6" s="25"/>
      <c r="V6" s="25"/>
      <c r="W6" s="25"/>
      <c r="X6" s="25"/>
      <c r="Y6" s="25"/>
      <c r="Z6" s="26"/>
    </row>
    <row r="7" spans="1:26" ht="16.5">
      <c r="A7" s="5" t="s">
        <v>122</v>
      </c>
      <c r="B7" s="25">
        <v>5127</v>
      </c>
      <c r="C7" s="37">
        <v>5263</v>
      </c>
      <c r="D7" s="37">
        <v>5298</v>
      </c>
      <c r="E7" s="37">
        <v>5298</v>
      </c>
      <c r="F7" s="37">
        <v>5298</v>
      </c>
      <c r="G7" s="37">
        <v>5538</v>
      </c>
      <c r="H7" s="37">
        <v>5661</v>
      </c>
      <c r="I7" s="25">
        <v>5758</v>
      </c>
      <c r="J7" s="25">
        <v>5821</v>
      </c>
      <c r="K7" s="25">
        <v>5821</v>
      </c>
      <c r="L7" s="25">
        <v>5981</v>
      </c>
      <c r="M7" s="25">
        <v>6070</v>
      </c>
      <c r="N7" s="25">
        <v>6144</v>
      </c>
      <c r="O7" s="25">
        <v>6329</v>
      </c>
      <c r="P7" s="25">
        <v>6389</v>
      </c>
      <c r="Q7" s="25"/>
      <c r="R7" s="25"/>
      <c r="S7" s="25"/>
      <c r="T7" s="25"/>
      <c r="U7" s="25"/>
      <c r="V7" s="25"/>
      <c r="W7" s="25"/>
      <c r="X7" s="25"/>
      <c r="Y7" s="25"/>
      <c r="Z7" s="26"/>
    </row>
    <row r="8" spans="1:26" ht="17.25" thickBot="1">
      <c r="A8" s="6" t="s">
        <v>123</v>
      </c>
      <c r="B8" s="138">
        <f aca="true" t="shared" si="0" ref="B8:M8">B7/B6</f>
        <v>0.997276794397977</v>
      </c>
      <c r="C8" s="29">
        <f t="shared" si="0"/>
        <v>0.9975360121304018</v>
      </c>
      <c r="D8" s="29">
        <f t="shared" si="0"/>
        <v>0.9926925238898258</v>
      </c>
      <c r="E8" s="29">
        <f t="shared" si="0"/>
        <v>0.9926925238898258</v>
      </c>
      <c r="F8" s="29">
        <f t="shared" si="0"/>
        <v>0.9926925238898258</v>
      </c>
      <c r="G8" s="29">
        <f t="shared" si="0"/>
        <v>0.9983775013520823</v>
      </c>
      <c r="H8" s="29">
        <f t="shared" si="0"/>
        <v>0.9978847170809095</v>
      </c>
      <c r="I8" s="29">
        <f t="shared" si="0"/>
        <v>0.9968836565096952</v>
      </c>
      <c r="J8" s="29">
        <f t="shared" si="0"/>
        <v>0.9984562607204117</v>
      </c>
      <c r="K8" s="29">
        <f t="shared" si="0"/>
        <v>0.9984562607204117</v>
      </c>
      <c r="L8" s="29">
        <f t="shared" si="0"/>
        <v>0.9984974958263773</v>
      </c>
      <c r="M8" s="29">
        <f t="shared" si="0"/>
        <v>0.99851949333772</v>
      </c>
      <c r="N8" s="29">
        <f>N7/N6</f>
        <v>0.9986996098829649</v>
      </c>
      <c r="O8" s="29">
        <f>O7/O6</f>
        <v>0.9993683878098847</v>
      </c>
      <c r="P8" s="29">
        <f>P7/P6</f>
        <v>0.9985933104095029</v>
      </c>
      <c r="Q8" s="29"/>
      <c r="R8" s="29"/>
      <c r="S8" s="29"/>
      <c r="T8" s="29"/>
      <c r="U8" s="29"/>
      <c r="V8" s="29"/>
      <c r="W8" s="29"/>
      <c r="X8" s="29"/>
      <c r="Y8" s="29"/>
      <c r="Z8" s="30"/>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7" activePane="bottomRight" state="split"/>
      <selection pane="topLeft" activeCell="A1" sqref="A1"/>
      <selection pane="topRight" activeCell="E1" sqref="E1"/>
      <selection pane="bottomLeft" activeCell="A4" sqref="A4"/>
      <selection pane="bottomRight" activeCell="A2" sqref="A2"/>
      <selection pane="topLeft"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261</v>
      </c>
      <c r="B1" s="165"/>
      <c r="C1" s="165"/>
      <c r="D1" s="165"/>
      <c r="E1" s="165"/>
      <c r="F1" s="165"/>
      <c r="G1" s="165"/>
      <c r="H1" s="165"/>
      <c r="I1" s="165"/>
      <c r="J1" s="165"/>
      <c r="K1" s="165"/>
      <c r="L1" s="41"/>
    </row>
    <row r="2" spans="1:12" ht="16.5" customHeight="1" thickBot="1">
      <c r="A2" s="41"/>
      <c r="B2" s="41"/>
      <c r="C2" s="41"/>
      <c r="D2" s="41"/>
      <c r="E2" s="41"/>
      <c r="F2" s="41"/>
      <c r="G2" s="41"/>
      <c r="H2" s="41"/>
      <c r="K2" s="42" t="s">
        <v>326</v>
      </c>
      <c r="L2" s="41"/>
    </row>
    <row r="3" spans="1:13" ht="38.25" customHeight="1">
      <c r="A3" s="113"/>
      <c r="B3" s="44" t="s">
        <v>262</v>
      </c>
      <c r="C3" s="45" t="s">
        <v>263</v>
      </c>
      <c r="D3" s="44" t="s">
        <v>264</v>
      </c>
      <c r="E3" s="46" t="s">
        <v>265</v>
      </c>
      <c r="F3" s="46" t="s">
        <v>266</v>
      </c>
      <c r="G3" s="46" t="s">
        <v>267</v>
      </c>
      <c r="H3" s="46" t="s">
        <v>268</v>
      </c>
      <c r="I3" s="46" t="s">
        <v>269</v>
      </c>
      <c r="J3" s="44" t="s">
        <v>270</v>
      </c>
      <c r="K3" s="47" t="s">
        <v>271</v>
      </c>
      <c r="L3" s="48" t="s">
        <v>272</v>
      </c>
      <c r="M3" t="s">
        <v>273</v>
      </c>
    </row>
    <row r="4" spans="1:14" ht="16.5">
      <c r="A4" s="179">
        <v>1</v>
      </c>
      <c r="B4" s="167" t="s">
        <v>274</v>
      </c>
      <c r="C4" s="168" t="s">
        <v>275</v>
      </c>
      <c r="D4" s="50" t="s">
        <v>276</v>
      </c>
      <c r="E4" s="34">
        <v>8253465</v>
      </c>
      <c r="F4" s="34">
        <v>1137000</v>
      </c>
      <c r="G4" s="51">
        <f aca="true" t="shared" si="0" ref="G4:G15">IF(F4&gt;0,L4/F4,0)</f>
        <v>0.21838170624450307</v>
      </c>
      <c r="H4" s="34">
        <v>8312765</v>
      </c>
      <c r="I4" s="34">
        <v>6714234</v>
      </c>
      <c r="J4" s="52">
        <f aca="true" t="shared" si="1" ref="J4:J21">I4/H4</f>
        <v>0.8077016492105815</v>
      </c>
      <c r="K4" s="162" t="s">
        <v>324</v>
      </c>
      <c r="L4" s="53">
        <v>248300</v>
      </c>
      <c r="M4" s="53">
        <v>91300</v>
      </c>
      <c r="N4" t="s">
        <v>277</v>
      </c>
    </row>
    <row r="5" spans="1:13" ht="16.5">
      <c r="A5" s="179"/>
      <c r="B5" s="167"/>
      <c r="C5" s="168"/>
      <c r="D5" s="49" t="s">
        <v>278</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279</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280</v>
      </c>
      <c r="C7" s="168" t="s">
        <v>281</v>
      </c>
      <c r="D7" s="50" t="s">
        <v>276</v>
      </c>
      <c r="E7" s="34">
        <v>79129</v>
      </c>
      <c r="F7" s="34">
        <v>832</v>
      </c>
      <c r="G7" s="51">
        <f t="shared" si="0"/>
        <v>0.15384615384615385</v>
      </c>
      <c r="H7" s="34">
        <f aca="true" t="shared" si="2" ref="H7:H14">E7+L7</f>
        <v>79257</v>
      </c>
      <c r="I7" s="34">
        <v>18428</v>
      </c>
      <c r="J7" s="52">
        <f t="shared" si="1"/>
        <v>0.23250943134360372</v>
      </c>
      <c r="K7" s="169"/>
      <c r="L7" s="53">
        <v>128</v>
      </c>
      <c r="M7" s="53">
        <v>1912</v>
      </c>
      <c r="N7" t="s">
        <v>282</v>
      </c>
    </row>
    <row r="8" spans="1:13" ht="16.5">
      <c r="A8" s="179"/>
      <c r="B8" s="170"/>
      <c r="C8" s="168"/>
      <c r="D8" s="49" t="s">
        <v>278</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279</v>
      </c>
      <c r="E9" s="33">
        <v>41150</v>
      </c>
      <c r="F9" s="31">
        <v>1486</v>
      </c>
      <c r="G9" s="54">
        <f t="shared" si="0"/>
        <v>0.9582772543741588</v>
      </c>
      <c r="H9" s="33">
        <f t="shared" si="2"/>
        <v>42574</v>
      </c>
      <c r="I9" s="33">
        <v>5508</v>
      </c>
      <c r="J9" s="55">
        <f t="shared" si="1"/>
        <v>0.12937473575421618</v>
      </c>
      <c r="K9" s="169"/>
      <c r="L9" s="56">
        <v>1424</v>
      </c>
      <c r="M9" s="57">
        <v>1592</v>
      </c>
    </row>
    <row r="10" spans="1:13" ht="16.5">
      <c r="A10" s="179">
        <v>3</v>
      </c>
      <c r="B10" s="170" t="s">
        <v>283</v>
      </c>
      <c r="C10" s="168" t="s">
        <v>281</v>
      </c>
      <c r="D10" s="50" t="s">
        <v>276</v>
      </c>
      <c r="E10" s="34">
        <v>8177</v>
      </c>
      <c r="F10" s="34">
        <v>0</v>
      </c>
      <c r="G10" s="51">
        <f t="shared" si="0"/>
        <v>0</v>
      </c>
      <c r="H10" s="34">
        <f t="shared" si="2"/>
        <v>8177</v>
      </c>
      <c r="I10" s="34">
        <v>4560</v>
      </c>
      <c r="J10" s="52">
        <f t="shared" si="1"/>
        <v>0.5576617341323223</v>
      </c>
      <c r="K10" s="169"/>
      <c r="L10" s="53">
        <v>0</v>
      </c>
      <c r="M10" s="53">
        <v>2534</v>
      </c>
    </row>
    <row r="11" spans="1:13" ht="16.5">
      <c r="A11" s="179"/>
      <c r="B11" s="170"/>
      <c r="C11" s="168"/>
      <c r="D11" s="49" t="s">
        <v>278</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279</v>
      </c>
      <c r="E12" s="33">
        <v>5614</v>
      </c>
      <c r="F12" s="33">
        <v>0</v>
      </c>
      <c r="G12" s="54">
        <f t="shared" si="0"/>
        <v>0</v>
      </c>
      <c r="H12" s="33">
        <f t="shared" si="2"/>
        <v>5629</v>
      </c>
      <c r="I12" s="33">
        <v>1687</v>
      </c>
      <c r="J12" s="55">
        <f t="shared" si="1"/>
        <v>0.2996979925386392</v>
      </c>
      <c r="K12" s="169"/>
      <c r="L12" s="56">
        <v>15</v>
      </c>
      <c r="M12" s="57">
        <v>3262</v>
      </c>
    </row>
    <row r="13" spans="1:13" ht="16.5">
      <c r="A13" s="179">
        <v>4</v>
      </c>
      <c r="B13" s="170" t="s">
        <v>284</v>
      </c>
      <c r="C13" s="168" t="s">
        <v>281</v>
      </c>
      <c r="D13" s="50" t="s">
        <v>276</v>
      </c>
      <c r="E13" s="34">
        <v>3445</v>
      </c>
      <c r="F13" s="34">
        <v>2670</v>
      </c>
      <c r="G13" s="51">
        <f t="shared" si="0"/>
        <v>0.10486891385767791</v>
      </c>
      <c r="H13" s="34">
        <f t="shared" si="2"/>
        <v>3725</v>
      </c>
      <c r="I13" s="34">
        <v>700</v>
      </c>
      <c r="J13" s="52">
        <f t="shared" si="1"/>
        <v>0.18791946308724833</v>
      </c>
      <c r="K13" s="169"/>
      <c r="L13" s="53">
        <v>280</v>
      </c>
      <c r="M13" s="53">
        <v>2910</v>
      </c>
    </row>
    <row r="14" spans="1:13" ht="16.5">
      <c r="A14" s="179"/>
      <c r="B14" s="170"/>
      <c r="C14" s="168"/>
      <c r="D14" s="49" t="s">
        <v>278</v>
      </c>
      <c r="E14" s="33">
        <v>1260</v>
      </c>
      <c r="F14" s="33">
        <v>0</v>
      </c>
      <c r="G14" s="54">
        <f t="shared" si="0"/>
        <v>0</v>
      </c>
      <c r="H14" s="33">
        <f t="shared" si="2"/>
        <v>1260</v>
      </c>
      <c r="I14" s="33">
        <v>74</v>
      </c>
      <c r="J14" s="55">
        <f t="shared" si="1"/>
        <v>0.05873015873015873</v>
      </c>
      <c r="K14" s="169"/>
      <c r="L14" s="56">
        <v>0</v>
      </c>
      <c r="M14" s="57">
        <v>650</v>
      </c>
    </row>
    <row r="15" spans="1:13" ht="16.5">
      <c r="A15" s="179"/>
      <c r="B15" s="170"/>
      <c r="C15" s="168"/>
      <c r="D15" s="49" t="s">
        <v>279</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285</v>
      </c>
      <c r="C16" s="59" t="s">
        <v>275</v>
      </c>
      <c r="D16" s="59" t="s">
        <v>286</v>
      </c>
      <c r="E16" s="60">
        <v>2088000</v>
      </c>
      <c r="F16" s="60">
        <v>60000</v>
      </c>
      <c r="G16" s="61">
        <v>0</v>
      </c>
      <c r="H16" s="60">
        <v>2289480</v>
      </c>
      <c r="I16" s="60">
        <v>1333260</v>
      </c>
      <c r="J16" s="62">
        <f t="shared" si="1"/>
        <v>0.5823418418156088</v>
      </c>
      <c r="K16" s="63" t="s">
        <v>332</v>
      </c>
      <c r="L16" s="56"/>
      <c r="M16" s="57"/>
    </row>
    <row r="17" spans="1:13" ht="16.5">
      <c r="A17" s="181">
        <v>6</v>
      </c>
      <c r="B17" s="64" t="s">
        <v>287</v>
      </c>
      <c r="C17" s="65" t="s">
        <v>288</v>
      </c>
      <c r="D17" s="65" t="s">
        <v>289</v>
      </c>
      <c r="E17" s="31">
        <v>74840</v>
      </c>
      <c r="F17" s="66" t="s">
        <v>290</v>
      </c>
      <c r="G17" s="66" t="s">
        <v>290</v>
      </c>
      <c r="H17" s="31">
        <v>74840</v>
      </c>
      <c r="I17" s="31">
        <v>56812</v>
      </c>
      <c r="J17" s="67">
        <f t="shared" si="1"/>
        <v>0.759112773917691</v>
      </c>
      <c r="K17" s="173" t="s">
        <v>317</v>
      </c>
      <c r="L17" s="56"/>
      <c r="M17" s="57"/>
    </row>
    <row r="18" spans="1:14" ht="16.5">
      <c r="A18" s="182"/>
      <c r="B18" s="64" t="s">
        <v>291</v>
      </c>
      <c r="C18" s="65" t="s">
        <v>288</v>
      </c>
      <c r="D18" s="65" t="s">
        <v>289</v>
      </c>
      <c r="E18" s="31">
        <v>30000</v>
      </c>
      <c r="F18" s="66" t="s">
        <v>290</v>
      </c>
      <c r="G18" s="66" t="s">
        <v>290</v>
      </c>
      <c r="H18" s="115">
        <v>30000</v>
      </c>
      <c r="I18" s="115">
        <v>6997</v>
      </c>
      <c r="J18" s="67">
        <f t="shared" si="1"/>
        <v>0.23323333333333332</v>
      </c>
      <c r="K18" s="174"/>
      <c r="L18" s="69"/>
      <c r="M18" s="57">
        <v>1968000</v>
      </c>
      <c r="N18" t="s">
        <v>292</v>
      </c>
    </row>
    <row r="19" spans="1:15" ht="16.5">
      <c r="A19" s="179">
        <v>7</v>
      </c>
      <c r="B19" s="167" t="s">
        <v>293</v>
      </c>
      <c r="C19" s="168" t="s">
        <v>294</v>
      </c>
      <c r="D19" s="50" t="s">
        <v>276</v>
      </c>
      <c r="E19" s="70">
        <v>657555</v>
      </c>
      <c r="F19" s="71" t="s">
        <v>290</v>
      </c>
      <c r="G19" s="72" t="s">
        <v>290</v>
      </c>
      <c r="H19" s="73">
        <v>726314</v>
      </c>
      <c r="I19" s="34">
        <v>640434</v>
      </c>
      <c r="J19" s="74">
        <f t="shared" si="1"/>
        <v>0.881759128971767</v>
      </c>
      <c r="K19" s="162" t="s">
        <v>318</v>
      </c>
      <c r="L19" s="75"/>
      <c r="M19" s="31">
        <v>653985</v>
      </c>
      <c r="N19" s="76"/>
      <c r="O19" s="76"/>
    </row>
    <row r="20" spans="1:15" ht="16.5">
      <c r="A20" s="179"/>
      <c r="B20" s="167"/>
      <c r="C20" s="168"/>
      <c r="D20" s="49" t="s">
        <v>278</v>
      </c>
      <c r="E20" s="77">
        <v>327445</v>
      </c>
      <c r="F20" s="78" t="s">
        <v>290</v>
      </c>
      <c r="G20" s="79" t="s">
        <v>290</v>
      </c>
      <c r="H20" s="80">
        <v>382094</v>
      </c>
      <c r="I20" s="31">
        <v>265324</v>
      </c>
      <c r="J20" s="81">
        <f t="shared" si="1"/>
        <v>0.694394573063173</v>
      </c>
      <c r="K20" s="162"/>
      <c r="L20" s="75"/>
      <c r="M20" s="31">
        <v>322856</v>
      </c>
      <c r="N20" s="76"/>
      <c r="O20" s="76"/>
    </row>
    <row r="21" spans="1:15" ht="16.5">
      <c r="A21" s="179"/>
      <c r="B21" s="175"/>
      <c r="C21" s="168"/>
      <c r="D21" s="49" t="s">
        <v>279</v>
      </c>
      <c r="E21" s="77">
        <v>324702</v>
      </c>
      <c r="F21" s="78" t="s">
        <v>290</v>
      </c>
      <c r="G21" s="79" t="s">
        <v>290</v>
      </c>
      <c r="H21" s="80">
        <v>383413</v>
      </c>
      <c r="I21" s="31">
        <v>299038</v>
      </c>
      <c r="J21" s="81">
        <f t="shared" si="1"/>
        <v>0.7799370391718591</v>
      </c>
      <c r="K21" s="162"/>
      <c r="L21" s="75"/>
      <c r="M21" s="31">
        <v>318770</v>
      </c>
      <c r="N21" s="76"/>
      <c r="O21" s="76"/>
    </row>
    <row r="22" spans="1:13" ht="16.5">
      <c r="A22" s="114">
        <v>8</v>
      </c>
      <c r="B22" s="58" t="s">
        <v>295</v>
      </c>
      <c r="C22" s="59" t="s">
        <v>294</v>
      </c>
      <c r="D22" s="59" t="s">
        <v>191</v>
      </c>
      <c r="E22" s="82" t="s">
        <v>296</v>
      </c>
      <c r="F22" s="83" t="s">
        <v>290</v>
      </c>
      <c r="G22" s="61">
        <v>1</v>
      </c>
      <c r="H22" s="60">
        <v>11</v>
      </c>
      <c r="I22" s="83" t="s">
        <v>290</v>
      </c>
      <c r="J22" s="61" t="s">
        <v>290</v>
      </c>
      <c r="K22" s="63" t="s">
        <v>321</v>
      </c>
      <c r="L22" s="84"/>
      <c r="M22" s="57">
        <v>11</v>
      </c>
    </row>
    <row r="23" spans="1:13" ht="16.5">
      <c r="A23" s="114">
        <v>9</v>
      </c>
      <c r="B23" s="58" t="s">
        <v>329</v>
      </c>
      <c r="C23" s="59" t="s">
        <v>330</v>
      </c>
      <c r="D23" s="59" t="s">
        <v>191</v>
      </c>
      <c r="E23" s="82" t="s">
        <v>296</v>
      </c>
      <c r="F23" s="83">
        <v>14</v>
      </c>
      <c r="G23" s="61">
        <v>0</v>
      </c>
      <c r="H23" s="82" t="s">
        <v>296</v>
      </c>
      <c r="I23" s="82" t="s">
        <v>296</v>
      </c>
      <c r="J23" s="61">
        <v>0</v>
      </c>
      <c r="K23" s="63" t="s">
        <v>331</v>
      </c>
      <c r="L23" s="84"/>
      <c r="M23" s="57"/>
    </row>
    <row r="24" spans="1:13" ht="16.5">
      <c r="A24" s="116">
        <v>10</v>
      </c>
      <c r="B24" s="85" t="s">
        <v>297</v>
      </c>
      <c r="C24" s="86" t="s">
        <v>298</v>
      </c>
      <c r="D24" s="86" t="s">
        <v>191</v>
      </c>
      <c r="E24" s="31">
        <v>480</v>
      </c>
      <c r="F24" s="31">
        <v>0</v>
      </c>
      <c r="G24" s="54">
        <f>IF(F24&gt;0,L24/F24,0)</f>
        <v>0</v>
      </c>
      <c r="H24" s="31">
        <v>570</v>
      </c>
      <c r="I24" s="31">
        <v>274</v>
      </c>
      <c r="J24" s="67">
        <f>I24/H24</f>
        <v>0.4807017543859649</v>
      </c>
      <c r="K24" s="162" t="s">
        <v>320</v>
      </c>
      <c r="L24" s="87"/>
      <c r="M24" s="57">
        <v>0</v>
      </c>
    </row>
    <row r="25" spans="1:13" ht="16.5">
      <c r="A25" s="114">
        <v>11</v>
      </c>
      <c r="B25" s="58" t="s">
        <v>299</v>
      </c>
      <c r="C25" s="59" t="s">
        <v>298</v>
      </c>
      <c r="D25" s="59" t="s">
        <v>300</v>
      </c>
      <c r="E25" s="60">
        <v>875</v>
      </c>
      <c r="F25" s="60">
        <v>404</v>
      </c>
      <c r="G25" s="61">
        <f>IF(F25&gt;0,L25/F25,0)</f>
        <v>0.5445544554455446</v>
      </c>
      <c r="H25" s="60">
        <f>E25+M25</f>
        <v>875</v>
      </c>
      <c r="I25" s="60">
        <v>608</v>
      </c>
      <c r="J25" s="62">
        <f>I25/H25</f>
        <v>0.6948571428571428</v>
      </c>
      <c r="K25" s="164"/>
      <c r="L25" s="117">
        <v>220</v>
      </c>
      <c r="M25" s="57">
        <v>0</v>
      </c>
    </row>
    <row r="26" spans="1:14" ht="16.5">
      <c r="A26" s="179">
        <v>12</v>
      </c>
      <c r="B26" s="167" t="s">
        <v>301</v>
      </c>
      <c r="C26" s="168" t="s">
        <v>302</v>
      </c>
      <c r="D26" s="50" t="s">
        <v>276</v>
      </c>
      <c r="E26" s="34">
        <v>582263</v>
      </c>
      <c r="F26" s="34">
        <v>450000</v>
      </c>
      <c r="G26" s="51">
        <v>0.6442</v>
      </c>
      <c r="H26" s="34">
        <v>799874</v>
      </c>
      <c r="I26" s="35">
        <v>704900</v>
      </c>
      <c r="J26" s="52">
        <v>0.8813</v>
      </c>
      <c r="K26" s="162" t="s">
        <v>319</v>
      </c>
      <c r="L26" s="117"/>
      <c r="M26" s="53">
        <v>915010</v>
      </c>
      <c r="N26" t="s">
        <v>303</v>
      </c>
    </row>
    <row r="27" spans="1:13" ht="16.5">
      <c r="A27" s="179"/>
      <c r="B27" s="167"/>
      <c r="C27" s="168"/>
      <c r="D27" s="49" t="s">
        <v>278</v>
      </c>
      <c r="E27" s="33">
        <v>350232</v>
      </c>
      <c r="F27" s="33">
        <v>250000</v>
      </c>
      <c r="G27" s="89">
        <v>0.6417</v>
      </c>
      <c r="H27" s="33">
        <v>524664</v>
      </c>
      <c r="I27" s="37">
        <v>273307</v>
      </c>
      <c r="J27" s="55">
        <v>0.5209</v>
      </c>
      <c r="K27" s="162"/>
      <c r="L27" s="117"/>
      <c r="M27" s="57"/>
    </row>
    <row r="28" spans="1:13" ht="16.5">
      <c r="A28" s="179"/>
      <c r="B28" s="167"/>
      <c r="C28" s="168"/>
      <c r="D28" s="49" t="s">
        <v>279</v>
      </c>
      <c r="E28" s="33">
        <v>311120</v>
      </c>
      <c r="F28" s="33">
        <v>200000</v>
      </c>
      <c r="G28" s="89">
        <v>0.3251</v>
      </c>
      <c r="H28" s="33">
        <v>412642</v>
      </c>
      <c r="I28" s="37">
        <v>300009</v>
      </c>
      <c r="J28" s="55">
        <v>0.727</v>
      </c>
      <c r="K28" s="162"/>
      <c r="L28" s="117"/>
      <c r="M28" s="57"/>
    </row>
    <row r="29" spans="1:14" ht="16.5">
      <c r="A29" s="114">
        <v>13</v>
      </c>
      <c r="B29" s="90" t="s">
        <v>304</v>
      </c>
      <c r="C29" s="59" t="s">
        <v>281</v>
      </c>
      <c r="D29" s="59" t="s">
        <v>192</v>
      </c>
      <c r="E29" s="60">
        <v>1000000</v>
      </c>
      <c r="F29" s="60">
        <v>900000</v>
      </c>
      <c r="G29" s="61">
        <v>1</v>
      </c>
      <c r="H29" s="60">
        <v>1900000</v>
      </c>
      <c r="I29" s="60">
        <v>1005116</v>
      </c>
      <c r="J29" s="62">
        <f aca="true" t="shared" si="3" ref="J29:J42">I29/H29</f>
        <v>0.5290084210526316</v>
      </c>
      <c r="K29" s="162"/>
      <c r="L29" s="117"/>
      <c r="M29" s="57">
        <v>800000</v>
      </c>
      <c r="N29" s="91" t="s">
        <v>305</v>
      </c>
    </row>
    <row r="30" spans="1:13" ht="16.5">
      <c r="A30" s="118">
        <v>14</v>
      </c>
      <c r="B30" s="92" t="s">
        <v>306</v>
      </c>
      <c r="C30" s="93" t="s">
        <v>275</v>
      </c>
      <c r="D30" s="93" t="s">
        <v>191</v>
      </c>
      <c r="E30" s="33">
        <v>6500000</v>
      </c>
      <c r="F30" s="33">
        <v>700000</v>
      </c>
      <c r="G30" s="89">
        <f>IF(F30&gt;0,(H30-E30)/F30,0)</f>
        <v>1.4285714285714286</v>
      </c>
      <c r="H30" s="33">
        <v>7500000</v>
      </c>
      <c r="I30" s="37">
        <v>6902561</v>
      </c>
      <c r="J30" s="55">
        <f t="shared" si="3"/>
        <v>0.9203414666666667</v>
      </c>
      <c r="K30" s="162" t="s">
        <v>325</v>
      </c>
      <c r="L30" s="117"/>
      <c r="M30" s="57">
        <v>1597411</v>
      </c>
    </row>
    <row r="31" spans="1:13" ht="16.5">
      <c r="A31" s="114">
        <v>15</v>
      </c>
      <c r="B31" s="58" t="s">
        <v>307</v>
      </c>
      <c r="C31" s="59" t="s">
        <v>308</v>
      </c>
      <c r="D31" s="59" t="s">
        <v>191</v>
      </c>
      <c r="E31" s="60">
        <v>5165</v>
      </c>
      <c r="F31" s="60">
        <v>1430</v>
      </c>
      <c r="G31" s="61">
        <f>IF(F31&gt;0,(H31-E31)/F31,0)</f>
        <v>0.6391608391608392</v>
      </c>
      <c r="H31" s="60">
        <v>6079</v>
      </c>
      <c r="I31" s="94">
        <v>6070</v>
      </c>
      <c r="J31" s="62">
        <f t="shared" si="3"/>
        <v>0.99851949333772</v>
      </c>
      <c r="K31" s="162"/>
      <c r="L31" s="117"/>
      <c r="M31" s="57">
        <v>1876</v>
      </c>
    </row>
    <row r="32" spans="1:13" ht="16.5">
      <c r="A32" s="180">
        <v>16</v>
      </c>
      <c r="B32" s="178" t="s">
        <v>309</v>
      </c>
      <c r="C32" s="176" t="s">
        <v>310</v>
      </c>
      <c r="D32" s="95" t="s">
        <v>193</v>
      </c>
      <c r="E32" s="34">
        <v>235320</v>
      </c>
      <c r="F32" s="34">
        <v>21000</v>
      </c>
      <c r="G32" s="51">
        <v>0.6062</v>
      </c>
      <c r="H32" s="34">
        <v>244326</v>
      </c>
      <c r="I32" s="35">
        <v>110629</v>
      </c>
      <c r="J32" s="52">
        <f t="shared" si="3"/>
        <v>0.4527925804048689</v>
      </c>
      <c r="K32" s="164" t="s">
        <v>322</v>
      </c>
      <c r="L32" s="119">
        <v>7698</v>
      </c>
      <c r="M32" s="57"/>
    </row>
    <row r="33" spans="1:13" ht="16.5">
      <c r="A33" s="180"/>
      <c r="B33" s="178"/>
      <c r="C33" s="176"/>
      <c r="D33" s="86" t="s">
        <v>194</v>
      </c>
      <c r="E33" s="31">
        <v>215317</v>
      </c>
      <c r="F33" s="31">
        <v>22600</v>
      </c>
      <c r="G33" s="54">
        <v>0.6009</v>
      </c>
      <c r="H33" s="31">
        <v>234656</v>
      </c>
      <c r="I33" s="36">
        <v>88555</v>
      </c>
      <c r="J33" s="67">
        <f t="shared" si="3"/>
        <v>0.37738221055502524</v>
      </c>
      <c r="K33" s="164"/>
      <c r="L33" s="119">
        <v>4416</v>
      </c>
      <c r="M33" s="57"/>
    </row>
    <row r="34" spans="1:13" ht="16.5">
      <c r="A34" s="180"/>
      <c r="B34" s="178"/>
      <c r="C34" s="176"/>
      <c r="D34" s="86" t="s">
        <v>195</v>
      </c>
      <c r="E34" s="31">
        <v>198616</v>
      </c>
      <c r="F34" s="31">
        <v>17600</v>
      </c>
      <c r="G34" s="54">
        <v>0.4505</v>
      </c>
      <c r="H34" s="31">
        <v>209555</v>
      </c>
      <c r="I34" s="36">
        <v>78669</v>
      </c>
      <c r="J34" s="67">
        <f t="shared" si="3"/>
        <v>0.3754097969506812</v>
      </c>
      <c r="K34" s="164"/>
      <c r="L34" s="119">
        <v>4683</v>
      </c>
      <c r="M34" s="57"/>
    </row>
    <row r="35" spans="1:13" ht="16.5">
      <c r="A35" s="179">
        <v>17</v>
      </c>
      <c r="B35" s="167" t="s">
        <v>311</v>
      </c>
      <c r="C35" s="168" t="s">
        <v>310</v>
      </c>
      <c r="D35" s="95" t="s">
        <v>193</v>
      </c>
      <c r="E35" s="34">
        <v>223779</v>
      </c>
      <c r="F35" s="34">
        <v>18000</v>
      </c>
      <c r="G35" s="51">
        <v>0.796</v>
      </c>
      <c r="H35" s="34">
        <v>234676</v>
      </c>
      <c r="I35" s="35">
        <v>42119</v>
      </c>
      <c r="J35" s="52">
        <f t="shared" si="3"/>
        <v>0.17947723670081303</v>
      </c>
      <c r="K35" s="164"/>
      <c r="L35" s="119">
        <v>5176</v>
      </c>
      <c r="M35" s="57"/>
    </row>
    <row r="36" spans="1:13" ht="16.5">
      <c r="A36" s="179"/>
      <c r="B36" s="167"/>
      <c r="C36" s="168"/>
      <c r="D36" s="93" t="s">
        <v>194</v>
      </c>
      <c r="E36" s="33">
        <v>195607</v>
      </c>
      <c r="F36" s="33">
        <v>37100</v>
      </c>
      <c r="G36" s="89">
        <v>0.5023</v>
      </c>
      <c r="H36" s="33">
        <v>211446</v>
      </c>
      <c r="I36" s="37">
        <v>31305</v>
      </c>
      <c r="J36" s="55">
        <f t="shared" si="3"/>
        <v>0.1480519849039471</v>
      </c>
      <c r="K36" s="164"/>
      <c r="L36" s="119">
        <v>5623</v>
      </c>
      <c r="M36" s="57"/>
    </row>
    <row r="37" spans="1:13" ht="16.5">
      <c r="A37" s="179"/>
      <c r="B37" s="167"/>
      <c r="C37" s="168"/>
      <c r="D37" s="93" t="s">
        <v>195</v>
      </c>
      <c r="E37" s="33">
        <v>134048</v>
      </c>
      <c r="F37" s="33">
        <v>28500</v>
      </c>
      <c r="G37" s="89">
        <v>0.3656</v>
      </c>
      <c r="H37" s="33">
        <v>144468</v>
      </c>
      <c r="I37" s="37">
        <v>26546</v>
      </c>
      <c r="J37" s="55">
        <f t="shared" si="3"/>
        <v>0.18375003460974057</v>
      </c>
      <c r="K37" s="164"/>
      <c r="L37" s="119">
        <v>1500</v>
      </c>
      <c r="M37" s="57"/>
    </row>
    <row r="38" spans="1:13" ht="16.5">
      <c r="A38" s="179">
        <v>18</v>
      </c>
      <c r="B38" s="167" t="s">
        <v>312</v>
      </c>
      <c r="C38" s="168" t="s">
        <v>313</v>
      </c>
      <c r="D38" s="95" t="s">
        <v>193</v>
      </c>
      <c r="E38" s="34">
        <v>13652200</v>
      </c>
      <c r="F38" s="34">
        <v>55200</v>
      </c>
      <c r="G38" s="51">
        <v>0.7826</v>
      </c>
      <c r="H38" s="34">
        <v>13705200</v>
      </c>
      <c r="I38" s="35">
        <v>7309686</v>
      </c>
      <c r="J38" s="52">
        <f t="shared" si="3"/>
        <v>0.5333512827248051</v>
      </c>
      <c r="K38" s="162" t="s">
        <v>323</v>
      </c>
      <c r="L38" s="119">
        <v>22400</v>
      </c>
      <c r="M38" s="57"/>
    </row>
    <row r="39" spans="1:13" ht="16.5">
      <c r="A39" s="179"/>
      <c r="B39" s="167"/>
      <c r="C39" s="168"/>
      <c r="D39" s="93" t="s">
        <v>194</v>
      </c>
      <c r="E39" s="33">
        <v>6472300</v>
      </c>
      <c r="F39" s="33">
        <v>59200</v>
      </c>
      <c r="G39" s="89">
        <v>0.652</v>
      </c>
      <c r="H39" s="33">
        <v>6510900</v>
      </c>
      <c r="I39" s="37">
        <v>2968970</v>
      </c>
      <c r="J39" s="55">
        <f t="shared" si="3"/>
        <v>0.45599993856456095</v>
      </c>
      <c r="K39" s="162"/>
      <c r="L39" s="119">
        <v>10500</v>
      </c>
      <c r="M39" s="57"/>
    </row>
    <row r="40" spans="1:13" ht="16.5">
      <c r="A40" s="179"/>
      <c r="B40" s="167"/>
      <c r="C40" s="168"/>
      <c r="D40" s="93" t="s">
        <v>195</v>
      </c>
      <c r="E40" s="33">
        <v>7902900</v>
      </c>
      <c r="F40" s="33">
        <v>75000</v>
      </c>
      <c r="G40" s="89">
        <v>0.4533</v>
      </c>
      <c r="H40" s="33">
        <v>7931600</v>
      </c>
      <c r="I40" s="37">
        <v>3632753</v>
      </c>
      <c r="J40" s="55">
        <f t="shared" si="3"/>
        <v>0.4580101114529225</v>
      </c>
      <c r="K40" s="162"/>
      <c r="L40" s="119">
        <v>13100</v>
      </c>
      <c r="M40" s="57"/>
    </row>
    <row r="41" spans="1:13" ht="16.5">
      <c r="A41" s="120">
        <v>19</v>
      </c>
      <c r="B41" s="98" t="s">
        <v>314</v>
      </c>
      <c r="C41" s="99" t="s">
        <v>315</v>
      </c>
      <c r="D41" s="100" t="s">
        <v>286</v>
      </c>
      <c r="E41" s="94">
        <v>10665</v>
      </c>
      <c r="F41" s="99" t="s">
        <v>290</v>
      </c>
      <c r="G41" s="61" t="s">
        <v>290</v>
      </c>
      <c r="H41" s="60">
        <v>10665</v>
      </c>
      <c r="I41" s="94">
        <v>3600</v>
      </c>
      <c r="J41" s="62">
        <f t="shared" si="3"/>
        <v>0.33755274261603374</v>
      </c>
      <c r="K41" s="123" t="s">
        <v>327</v>
      </c>
      <c r="L41" s="117"/>
      <c r="M41" s="57"/>
    </row>
    <row r="42" spans="1:13" ht="17.25" thickBot="1">
      <c r="A42" s="121">
        <v>20</v>
      </c>
      <c r="B42" s="102" t="s">
        <v>316</v>
      </c>
      <c r="C42" s="103" t="s">
        <v>315</v>
      </c>
      <c r="D42" s="104" t="s">
        <v>196</v>
      </c>
      <c r="E42" s="105">
        <v>28864</v>
      </c>
      <c r="F42" s="106" t="s">
        <v>290</v>
      </c>
      <c r="G42" s="106" t="s">
        <v>290</v>
      </c>
      <c r="H42" s="107">
        <v>28864</v>
      </c>
      <c r="I42" s="105">
        <v>10506</v>
      </c>
      <c r="J42" s="108">
        <f t="shared" si="3"/>
        <v>0.36398281596452325</v>
      </c>
      <c r="K42" s="124" t="s">
        <v>328</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20.xml><?xml version="1.0" encoding="utf-8"?>
<worksheet xmlns="http://schemas.openxmlformats.org/spreadsheetml/2006/main" xmlns:r="http://schemas.openxmlformats.org/officeDocument/2006/relationships">
  <dimension ref="A1:Z14"/>
  <sheetViews>
    <sheetView workbookViewId="0" topLeftCell="I1">
      <pane xSplit="7395" ySplit="4380" topLeftCell="M13" activePane="topLeft" state="split"/>
      <selection pane="topLeft" activeCell="A1" sqref="A1"/>
      <selection pane="topRight" activeCell="B1" sqref="B1"/>
      <selection pane="bottomLeft" activeCell="A6" sqref="A6"/>
      <selection pane="bottomRight" activeCell="P12" sqref="P12"/>
      <selection pane="topLeft" activeCell="A1" sqref="A1"/>
      <selection pane="topRight" activeCell="G1" sqref="G1"/>
      <selection pane="bottomLeft" activeCell="A13" sqref="A13"/>
      <selection pane="bottomRight" activeCell="G13" sqref="G13"/>
    </sheetView>
  </sheetViews>
  <sheetFormatPr defaultColWidth="9.00390625" defaultRowHeight="16.5"/>
  <cols>
    <col min="1" max="1" width="14.75390625" style="0" customWidth="1"/>
    <col min="2" max="12" width="8.50390625" style="0" bestFit="1" customWidth="1"/>
    <col min="13" max="13" width="8.00390625" style="0" bestFit="1" customWidth="1"/>
    <col min="14" max="14" width="8.50390625" style="0" bestFit="1" customWidth="1"/>
    <col min="21" max="21" width="9.50390625" style="0" bestFit="1" customWidth="1"/>
    <col min="23" max="23" width="9.50390625" style="0" bestFit="1" customWidth="1"/>
    <col min="25" max="26" width="9.50390625" style="0" bestFit="1" customWidth="1"/>
  </cols>
  <sheetData>
    <row r="1" spans="1:2" ht="19.5">
      <c r="A1" s="4" t="s">
        <v>97</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98</v>
      </c>
      <c r="B6" s="34">
        <v>235040</v>
      </c>
      <c r="C6" s="34">
        <v>235040</v>
      </c>
      <c r="D6" s="34">
        <v>243179</v>
      </c>
      <c r="E6" s="34">
        <v>243179</v>
      </c>
      <c r="F6" s="34">
        <v>236929</v>
      </c>
      <c r="G6" s="34">
        <v>236929</v>
      </c>
      <c r="H6" s="34">
        <v>241215</v>
      </c>
      <c r="I6" s="34">
        <v>240062</v>
      </c>
      <c r="J6" s="34">
        <v>240857</v>
      </c>
      <c r="K6" s="34">
        <v>241212</v>
      </c>
      <c r="L6" s="34">
        <v>244610</v>
      </c>
      <c r="M6" s="25">
        <v>244326</v>
      </c>
      <c r="N6" s="25">
        <v>248124</v>
      </c>
      <c r="O6" s="25">
        <v>252684</v>
      </c>
      <c r="P6" s="25">
        <v>254696</v>
      </c>
      <c r="Q6" s="25"/>
      <c r="R6" s="25"/>
      <c r="S6" s="25"/>
      <c r="T6" s="25"/>
      <c r="U6" s="25"/>
      <c r="V6" s="25"/>
      <c r="W6" s="25"/>
      <c r="X6" s="25"/>
      <c r="Y6" s="25"/>
      <c r="Z6" s="26"/>
    </row>
    <row r="7" spans="1:26" ht="16.5">
      <c r="A7" s="5" t="s">
        <v>99</v>
      </c>
      <c r="B7" s="31">
        <v>209566</v>
      </c>
      <c r="C7" s="31">
        <v>209566</v>
      </c>
      <c r="D7" s="31">
        <v>214434</v>
      </c>
      <c r="E7" s="31">
        <v>214434</v>
      </c>
      <c r="F7" s="31">
        <v>210339</v>
      </c>
      <c r="G7" s="31">
        <v>210339</v>
      </c>
      <c r="H7" s="31">
        <v>211999</v>
      </c>
      <c r="I7" s="31">
        <v>213976</v>
      </c>
      <c r="J7" s="31">
        <v>219590</v>
      </c>
      <c r="K7" s="31">
        <v>222537</v>
      </c>
      <c r="L7" s="31">
        <v>231558</v>
      </c>
      <c r="M7" s="25">
        <v>234656</v>
      </c>
      <c r="N7" s="25">
        <v>238312</v>
      </c>
      <c r="O7" s="25">
        <v>239529</v>
      </c>
      <c r="P7" s="25">
        <v>241114</v>
      </c>
      <c r="Q7" s="25"/>
      <c r="R7" s="25"/>
      <c r="S7" s="25"/>
      <c r="T7" s="25"/>
      <c r="U7" s="25"/>
      <c r="V7" s="25"/>
      <c r="W7" s="25"/>
      <c r="X7" s="25"/>
      <c r="Y7" s="25"/>
      <c r="Z7" s="26"/>
    </row>
    <row r="8" spans="1:26" ht="16.5">
      <c r="A8" s="5" t="s">
        <v>100</v>
      </c>
      <c r="B8" s="31">
        <v>221353</v>
      </c>
      <c r="C8" s="31">
        <v>221353</v>
      </c>
      <c r="D8" s="31">
        <v>221949</v>
      </c>
      <c r="E8" s="31">
        <v>221949</v>
      </c>
      <c r="F8" s="31">
        <v>200116</v>
      </c>
      <c r="G8" s="31">
        <v>200116</v>
      </c>
      <c r="H8" s="31">
        <v>203163</v>
      </c>
      <c r="I8" s="31">
        <v>203561</v>
      </c>
      <c r="J8" s="31">
        <v>205147</v>
      </c>
      <c r="K8" s="31">
        <v>204620</v>
      </c>
      <c r="L8" s="31">
        <v>205660</v>
      </c>
      <c r="M8" s="25">
        <v>209555</v>
      </c>
      <c r="N8" s="25">
        <v>211274</v>
      </c>
      <c r="O8" s="25">
        <v>203096</v>
      </c>
      <c r="P8" s="25">
        <v>204822</v>
      </c>
      <c r="Q8" s="25"/>
      <c r="R8" s="25"/>
      <c r="S8" s="25"/>
      <c r="T8" s="25"/>
      <c r="U8" s="25"/>
      <c r="V8" s="25"/>
      <c r="W8" s="25"/>
      <c r="X8" s="25"/>
      <c r="Y8" s="25"/>
      <c r="Z8" s="26"/>
    </row>
    <row r="9" spans="1:26" ht="16.5">
      <c r="A9" s="5" t="s">
        <v>101</v>
      </c>
      <c r="B9" s="35">
        <v>97624</v>
      </c>
      <c r="C9" s="35">
        <v>97624</v>
      </c>
      <c r="D9" s="35">
        <v>98377</v>
      </c>
      <c r="E9" s="35">
        <v>98377</v>
      </c>
      <c r="F9" s="35">
        <v>99552</v>
      </c>
      <c r="G9" s="35">
        <v>99552</v>
      </c>
      <c r="H9" s="35">
        <v>101001</v>
      </c>
      <c r="I9" s="35">
        <v>101331</v>
      </c>
      <c r="J9" s="35">
        <v>102559</v>
      </c>
      <c r="K9" s="35">
        <v>108557</v>
      </c>
      <c r="L9" s="35">
        <v>110634</v>
      </c>
      <c r="M9" s="25">
        <v>110629</v>
      </c>
      <c r="N9" s="25">
        <v>110779</v>
      </c>
      <c r="O9" s="25">
        <v>113609</v>
      </c>
      <c r="P9" s="25">
        <v>114541</v>
      </c>
      <c r="Q9" s="25"/>
      <c r="R9" s="25"/>
      <c r="S9" s="25"/>
      <c r="T9" s="25"/>
      <c r="U9" s="25"/>
      <c r="V9" s="25"/>
      <c r="W9" s="25"/>
      <c r="X9" s="25"/>
      <c r="Y9" s="25"/>
      <c r="Z9" s="26"/>
    </row>
    <row r="10" spans="1:26" ht="16.5">
      <c r="A10" s="5" t="s">
        <v>102</v>
      </c>
      <c r="B10" s="36">
        <v>71722</v>
      </c>
      <c r="C10" s="36">
        <v>71722</v>
      </c>
      <c r="D10" s="36">
        <v>73768</v>
      </c>
      <c r="E10" s="36">
        <v>73768</v>
      </c>
      <c r="F10" s="36">
        <v>76160</v>
      </c>
      <c r="G10" s="36">
        <v>76160</v>
      </c>
      <c r="H10" s="36">
        <v>72631</v>
      </c>
      <c r="I10" s="36">
        <v>73330</v>
      </c>
      <c r="J10" s="36">
        <v>81588</v>
      </c>
      <c r="K10" s="36">
        <v>84546</v>
      </c>
      <c r="L10" s="36">
        <v>88777</v>
      </c>
      <c r="M10" s="25">
        <v>88555</v>
      </c>
      <c r="N10" s="25">
        <v>90800</v>
      </c>
      <c r="O10" s="25">
        <v>91716</v>
      </c>
      <c r="P10" s="25">
        <v>91630</v>
      </c>
      <c r="Q10" s="25"/>
      <c r="R10" s="25"/>
      <c r="S10" s="25"/>
      <c r="T10" s="25"/>
      <c r="U10" s="25"/>
      <c r="V10" s="25"/>
      <c r="W10" s="25"/>
      <c r="X10" s="25"/>
      <c r="Y10" s="25"/>
      <c r="Z10" s="26"/>
    </row>
    <row r="11" spans="1:26" ht="16.5">
      <c r="A11" s="5" t="s">
        <v>103</v>
      </c>
      <c r="B11" s="36">
        <v>70102</v>
      </c>
      <c r="C11" s="36">
        <v>70102</v>
      </c>
      <c r="D11" s="36">
        <v>73768</v>
      </c>
      <c r="E11" s="36">
        <v>73768</v>
      </c>
      <c r="F11" s="36">
        <v>73744</v>
      </c>
      <c r="G11" s="36">
        <v>73744</v>
      </c>
      <c r="H11" s="36">
        <v>77336</v>
      </c>
      <c r="I11" s="36">
        <v>80381</v>
      </c>
      <c r="J11" s="36">
        <v>81192</v>
      </c>
      <c r="K11" s="36">
        <v>81604</v>
      </c>
      <c r="L11" s="36">
        <v>80724</v>
      </c>
      <c r="M11" s="25">
        <v>78669</v>
      </c>
      <c r="N11" s="25">
        <v>80066</v>
      </c>
      <c r="O11" s="25">
        <v>79178</v>
      </c>
      <c r="P11" s="25">
        <v>78072</v>
      </c>
      <c r="Q11" s="25"/>
      <c r="R11" s="25"/>
      <c r="S11" s="25"/>
      <c r="T11" s="25"/>
      <c r="U11" s="25"/>
      <c r="V11" s="25"/>
      <c r="W11" s="25"/>
      <c r="X11" s="25"/>
      <c r="Y11" s="25"/>
      <c r="Z11" s="26"/>
    </row>
    <row r="12" spans="1:26" ht="16.5">
      <c r="A12" s="5" t="s">
        <v>104</v>
      </c>
      <c r="B12" s="137">
        <f aca="true" t="shared" si="0" ref="B12:L12">B9/B6</f>
        <v>0.4153505786249149</v>
      </c>
      <c r="C12" s="27">
        <f t="shared" si="0"/>
        <v>0.4153505786249149</v>
      </c>
      <c r="D12" s="27">
        <f t="shared" si="0"/>
        <v>0.40454562277170314</v>
      </c>
      <c r="E12" s="27">
        <f t="shared" si="0"/>
        <v>0.40454562277170314</v>
      </c>
      <c r="F12" s="27">
        <f t="shared" si="0"/>
        <v>0.4201765085742986</v>
      </c>
      <c r="G12" s="27">
        <f t="shared" si="0"/>
        <v>0.4201765085742986</v>
      </c>
      <c r="H12" s="27">
        <f t="shared" si="0"/>
        <v>0.41871774143399043</v>
      </c>
      <c r="I12" s="27">
        <f t="shared" si="0"/>
        <v>0.4221034566070432</v>
      </c>
      <c r="J12" s="27">
        <f t="shared" si="0"/>
        <v>0.4258086748568653</v>
      </c>
      <c r="K12" s="27">
        <f t="shared" si="0"/>
        <v>0.45004809047642735</v>
      </c>
      <c r="L12" s="27">
        <f t="shared" si="0"/>
        <v>0.45228731450063364</v>
      </c>
      <c r="M12" s="27">
        <f aca="true" t="shared" si="1" ref="M12:O14">M9/M6</f>
        <v>0.4527925804048689</v>
      </c>
      <c r="N12" s="27">
        <f t="shared" si="1"/>
        <v>0.4464662829875385</v>
      </c>
      <c r="O12" s="27">
        <f t="shared" si="1"/>
        <v>0.44960899779962327</v>
      </c>
      <c r="P12" s="27">
        <f>P9/P6</f>
        <v>0.4497165247981908</v>
      </c>
      <c r="Q12" s="27"/>
      <c r="R12" s="27"/>
      <c r="S12" s="27"/>
      <c r="T12" s="27"/>
      <c r="U12" s="27"/>
      <c r="V12" s="27"/>
      <c r="W12" s="27"/>
      <c r="X12" s="27"/>
      <c r="Y12" s="27"/>
      <c r="Z12" s="28"/>
    </row>
    <row r="13" spans="1:26" ht="16.5">
      <c r="A13" s="5" t="s">
        <v>105</v>
      </c>
      <c r="B13" s="137">
        <f aca="true" t="shared" si="2" ref="B13:L13">B10/B7</f>
        <v>0.34224063063664906</v>
      </c>
      <c r="C13" s="27">
        <f t="shared" si="2"/>
        <v>0.34224063063664906</v>
      </c>
      <c r="D13" s="27">
        <f t="shared" si="2"/>
        <v>0.3440126099405878</v>
      </c>
      <c r="E13" s="27">
        <f t="shared" si="2"/>
        <v>0.3440126099405878</v>
      </c>
      <c r="F13" s="27">
        <f t="shared" si="2"/>
        <v>0.3620821626041771</v>
      </c>
      <c r="G13" s="27">
        <f t="shared" si="2"/>
        <v>0.3620821626041771</v>
      </c>
      <c r="H13" s="27">
        <f t="shared" si="2"/>
        <v>0.3426006726446823</v>
      </c>
      <c r="I13" s="27">
        <f t="shared" si="2"/>
        <v>0.342701985269376</v>
      </c>
      <c r="J13" s="27">
        <f t="shared" si="2"/>
        <v>0.37154697390591557</v>
      </c>
      <c r="K13" s="27">
        <f t="shared" si="2"/>
        <v>0.37991884495611966</v>
      </c>
      <c r="L13" s="27">
        <f t="shared" si="2"/>
        <v>0.3833899066324636</v>
      </c>
      <c r="M13" s="27">
        <f t="shared" si="1"/>
        <v>0.37738221055502524</v>
      </c>
      <c r="N13" s="27">
        <f t="shared" si="1"/>
        <v>0.38101312565040785</v>
      </c>
      <c r="O13" s="27">
        <f t="shared" si="1"/>
        <v>0.3829014440840149</v>
      </c>
      <c r="P13" s="27">
        <f>P10/P7</f>
        <v>0.3800277047371783</v>
      </c>
      <c r="Q13" s="27"/>
      <c r="R13" s="27"/>
      <c r="S13" s="27"/>
      <c r="T13" s="27"/>
      <c r="U13" s="27"/>
      <c r="V13" s="27"/>
      <c r="W13" s="27"/>
      <c r="X13" s="27"/>
      <c r="Y13" s="27"/>
      <c r="Z13" s="28"/>
    </row>
    <row r="14" spans="1:26" ht="17.25" thickBot="1">
      <c r="A14" s="6" t="s">
        <v>106</v>
      </c>
      <c r="B14" s="138">
        <f aca="true" t="shared" si="3" ref="B14:L14">B11/B8</f>
        <v>0.31669776330115246</v>
      </c>
      <c r="C14" s="29">
        <f t="shared" si="3"/>
        <v>0.31669776330115246</v>
      </c>
      <c r="D14" s="29">
        <f t="shared" si="3"/>
        <v>0.33236464232774193</v>
      </c>
      <c r="E14" s="29">
        <f t="shared" si="3"/>
        <v>0.33236464232774193</v>
      </c>
      <c r="F14" s="29">
        <f t="shared" si="3"/>
        <v>0.368506266365508</v>
      </c>
      <c r="G14" s="29">
        <f t="shared" si="3"/>
        <v>0.368506266365508</v>
      </c>
      <c r="H14" s="29">
        <f t="shared" si="3"/>
        <v>0.3806598642469347</v>
      </c>
      <c r="I14" s="29">
        <f t="shared" si="3"/>
        <v>0.39487426373421236</v>
      </c>
      <c r="J14" s="29">
        <f t="shared" si="3"/>
        <v>0.39577473713970956</v>
      </c>
      <c r="K14" s="29">
        <f t="shared" si="3"/>
        <v>0.39880754569445803</v>
      </c>
      <c r="L14" s="29">
        <f t="shared" si="3"/>
        <v>0.39251191286589515</v>
      </c>
      <c r="M14" s="29">
        <f t="shared" si="1"/>
        <v>0.3754097969506812</v>
      </c>
      <c r="N14" s="29">
        <f t="shared" si="1"/>
        <v>0.37896759658074347</v>
      </c>
      <c r="O14" s="29">
        <f t="shared" si="1"/>
        <v>0.3898550439201166</v>
      </c>
      <c r="P14" s="29">
        <f>P11/P8</f>
        <v>0.38116999150481884</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Z14"/>
  <sheetViews>
    <sheetView workbookViewId="0" topLeftCell="A1">
      <pane xSplit="1" ySplit="5" topLeftCell="H6" activePane="bottomRight" state="split"/>
      <selection pane="topLeft" activeCell="A1" sqref="A1"/>
      <selection pane="topRight" activeCell="B1" sqref="B1"/>
      <selection pane="bottomLeft" activeCell="A6" sqref="A6"/>
      <selection pane="bottomRight" activeCell="P12" sqref="P12"/>
      <selection pane="topLeft" activeCell="A1" sqref="A1"/>
    </sheetView>
  </sheetViews>
  <sheetFormatPr defaultColWidth="9.00390625" defaultRowHeight="16.5"/>
  <cols>
    <col min="1" max="1" width="14.75390625" style="0" customWidth="1"/>
    <col min="2" max="12" width="8.50390625" style="0" bestFit="1" customWidth="1"/>
    <col min="13" max="13" width="8.00390625" style="0" bestFit="1" customWidth="1"/>
    <col min="14" max="14" width="8.50390625" style="0" bestFit="1" customWidth="1"/>
    <col min="21" max="21" width="9.50390625" style="0" bestFit="1" customWidth="1"/>
    <col min="23" max="23" width="9.50390625" style="0" bestFit="1" customWidth="1"/>
    <col min="25" max="26" width="9.50390625" style="0" bestFit="1" customWidth="1"/>
  </cols>
  <sheetData>
    <row r="1" spans="1:2" ht="19.5">
      <c r="A1" s="4" t="s">
        <v>116</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107</v>
      </c>
      <c r="B6" s="34">
        <v>254173</v>
      </c>
      <c r="C6" s="34">
        <v>254173</v>
      </c>
      <c r="D6" s="34">
        <v>255048</v>
      </c>
      <c r="E6" s="34">
        <v>255048</v>
      </c>
      <c r="F6" s="34">
        <v>257002</v>
      </c>
      <c r="G6" s="34">
        <v>257002</v>
      </c>
      <c r="H6" s="34">
        <v>227289</v>
      </c>
      <c r="I6" s="34">
        <v>230648</v>
      </c>
      <c r="J6" s="34">
        <v>232245</v>
      </c>
      <c r="K6" s="34">
        <v>232936</v>
      </c>
      <c r="L6" s="34">
        <v>233534</v>
      </c>
      <c r="M6" s="149">
        <v>234676</v>
      </c>
      <c r="N6" s="25">
        <v>237053</v>
      </c>
      <c r="O6" s="25">
        <v>239142</v>
      </c>
      <c r="P6" s="25">
        <v>239468</v>
      </c>
      <c r="Q6" s="25"/>
      <c r="R6" s="25"/>
      <c r="S6" s="25"/>
      <c r="T6" s="25"/>
      <c r="U6" s="25"/>
      <c r="V6" s="25"/>
      <c r="W6" s="25"/>
      <c r="X6" s="25"/>
      <c r="Y6" s="25"/>
      <c r="Z6" s="26"/>
    </row>
    <row r="7" spans="1:26" ht="16.5">
      <c r="A7" s="5" t="s">
        <v>108</v>
      </c>
      <c r="B7" s="33">
        <v>285393</v>
      </c>
      <c r="C7" s="33">
        <v>285393</v>
      </c>
      <c r="D7" s="33">
        <v>282410</v>
      </c>
      <c r="E7" s="33">
        <v>282410</v>
      </c>
      <c r="F7" s="33">
        <v>283573</v>
      </c>
      <c r="G7" s="33">
        <v>283573</v>
      </c>
      <c r="H7" s="33">
        <v>288291</v>
      </c>
      <c r="I7" s="33">
        <v>283044</v>
      </c>
      <c r="J7" s="33">
        <v>204997</v>
      </c>
      <c r="K7" s="33">
        <v>205057</v>
      </c>
      <c r="L7" s="33">
        <v>205498</v>
      </c>
      <c r="M7" s="149">
        <v>211446</v>
      </c>
      <c r="N7" s="25">
        <v>231498</v>
      </c>
      <c r="O7" s="25">
        <v>232311</v>
      </c>
      <c r="P7" s="25">
        <v>231775</v>
      </c>
      <c r="Q7" s="25"/>
      <c r="R7" s="25"/>
      <c r="S7" s="25"/>
      <c r="T7" s="25"/>
      <c r="U7" s="25"/>
      <c r="V7" s="25"/>
      <c r="W7" s="25"/>
      <c r="X7" s="25"/>
      <c r="Y7" s="25"/>
      <c r="Z7" s="26"/>
    </row>
    <row r="8" spans="1:26" ht="16.5">
      <c r="A8" s="5" t="s">
        <v>109</v>
      </c>
      <c r="B8" s="33">
        <v>165802</v>
      </c>
      <c r="C8" s="33">
        <v>165802</v>
      </c>
      <c r="D8" s="33">
        <v>164547</v>
      </c>
      <c r="E8" s="33">
        <v>164547</v>
      </c>
      <c r="F8" s="33">
        <v>167298</v>
      </c>
      <c r="G8" s="33">
        <v>167298</v>
      </c>
      <c r="H8" s="33">
        <v>135548</v>
      </c>
      <c r="I8" s="33">
        <v>139534</v>
      </c>
      <c r="J8" s="33">
        <v>139522</v>
      </c>
      <c r="K8" s="33">
        <v>141056</v>
      </c>
      <c r="L8" s="33">
        <v>142093</v>
      </c>
      <c r="M8" s="149">
        <v>144468</v>
      </c>
      <c r="N8" s="25">
        <v>145488</v>
      </c>
      <c r="O8" s="25">
        <v>145821</v>
      </c>
      <c r="P8" s="25">
        <v>146903</v>
      </c>
      <c r="Q8" s="25"/>
      <c r="R8" s="25"/>
      <c r="S8" s="25"/>
      <c r="T8" s="25"/>
      <c r="U8" s="25"/>
      <c r="V8" s="25"/>
      <c r="W8" s="25"/>
      <c r="X8" s="25"/>
      <c r="Y8" s="25"/>
      <c r="Z8" s="26"/>
    </row>
    <row r="9" spans="1:26" ht="16.5">
      <c r="A9" s="5" t="s">
        <v>110</v>
      </c>
      <c r="B9" s="35">
        <v>35162</v>
      </c>
      <c r="C9" s="35">
        <v>35162</v>
      </c>
      <c r="D9" s="35">
        <v>35917</v>
      </c>
      <c r="E9" s="35">
        <v>35917</v>
      </c>
      <c r="F9" s="35">
        <v>34487</v>
      </c>
      <c r="G9" s="35">
        <v>34487</v>
      </c>
      <c r="H9" s="35">
        <v>37376</v>
      </c>
      <c r="I9" s="35">
        <v>39251</v>
      </c>
      <c r="J9" s="35">
        <v>39887</v>
      </c>
      <c r="K9" s="35">
        <v>40679</v>
      </c>
      <c r="L9" s="35">
        <v>41577</v>
      </c>
      <c r="M9" s="25">
        <v>42119</v>
      </c>
      <c r="N9" s="25">
        <v>42633</v>
      </c>
      <c r="O9" s="25">
        <v>43532</v>
      </c>
      <c r="P9" s="25">
        <v>43440</v>
      </c>
      <c r="Q9" s="25"/>
      <c r="R9" s="25"/>
      <c r="S9" s="25"/>
      <c r="T9" s="25"/>
      <c r="U9" s="25"/>
      <c r="V9" s="25"/>
      <c r="W9" s="25"/>
      <c r="X9" s="25"/>
      <c r="Y9" s="25"/>
      <c r="Z9" s="26"/>
    </row>
    <row r="10" spans="1:26" ht="16.5">
      <c r="A10" s="5" t="s">
        <v>111</v>
      </c>
      <c r="B10" s="37">
        <v>27182</v>
      </c>
      <c r="C10" s="37">
        <v>27182</v>
      </c>
      <c r="D10" s="37">
        <v>27640</v>
      </c>
      <c r="E10" s="37">
        <v>27640</v>
      </c>
      <c r="F10" s="37">
        <v>31307</v>
      </c>
      <c r="G10" s="37">
        <v>31307</v>
      </c>
      <c r="H10" s="37">
        <v>27647</v>
      </c>
      <c r="I10" s="37">
        <v>27172</v>
      </c>
      <c r="J10" s="37">
        <v>30568</v>
      </c>
      <c r="K10" s="37">
        <v>30881</v>
      </c>
      <c r="L10" s="37">
        <v>31134</v>
      </c>
      <c r="M10" s="25">
        <v>31305</v>
      </c>
      <c r="N10" s="25">
        <v>33224</v>
      </c>
      <c r="O10" s="25">
        <v>33612</v>
      </c>
      <c r="P10" s="25">
        <v>34131</v>
      </c>
      <c r="Q10" s="25"/>
      <c r="R10" s="25"/>
      <c r="S10" s="25"/>
      <c r="T10" s="25"/>
      <c r="U10" s="25"/>
      <c r="V10" s="25"/>
      <c r="W10" s="25"/>
      <c r="X10" s="25"/>
      <c r="Y10" s="25"/>
      <c r="Z10" s="26"/>
    </row>
    <row r="11" spans="1:26" ht="16.5">
      <c r="A11" s="5" t="s">
        <v>112</v>
      </c>
      <c r="B11" s="37">
        <v>21944</v>
      </c>
      <c r="C11" s="37">
        <v>21944</v>
      </c>
      <c r="D11" s="37">
        <v>22242</v>
      </c>
      <c r="E11" s="37">
        <v>22242</v>
      </c>
      <c r="F11" s="37">
        <v>22918</v>
      </c>
      <c r="G11" s="37">
        <v>22918</v>
      </c>
      <c r="H11" s="37">
        <v>21038</v>
      </c>
      <c r="I11" s="37">
        <v>21449</v>
      </c>
      <c r="J11" s="37">
        <v>22705</v>
      </c>
      <c r="K11" s="37">
        <v>24363</v>
      </c>
      <c r="L11" s="37">
        <v>26114</v>
      </c>
      <c r="M11" s="25">
        <v>26546</v>
      </c>
      <c r="N11" s="25">
        <v>26809</v>
      </c>
      <c r="O11" s="25">
        <v>27131</v>
      </c>
      <c r="P11" s="25">
        <v>27573</v>
      </c>
      <c r="Q11" s="25"/>
      <c r="R11" s="25"/>
      <c r="S11" s="25"/>
      <c r="T11" s="25"/>
      <c r="U11" s="25"/>
      <c r="V11" s="25"/>
      <c r="W11" s="25"/>
      <c r="X11" s="25"/>
      <c r="Y11" s="25"/>
      <c r="Z11" s="26"/>
    </row>
    <row r="12" spans="1:26" ht="16.5">
      <c r="A12" s="5" t="s">
        <v>113</v>
      </c>
      <c r="B12" s="137">
        <f aca="true" t="shared" si="0" ref="B12:K12">B9/B6</f>
        <v>0.1383388479500183</v>
      </c>
      <c r="C12" s="27">
        <f t="shared" si="0"/>
        <v>0.1383388479500183</v>
      </c>
      <c r="D12" s="27">
        <f t="shared" si="0"/>
        <v>0.14082447225620276</v>
      </c>
      <c r="E12" s="27">
        <f t="shared" si="0"/>
        <v>0.14082447225620276</v>
      </c>
      <c r="F12" s="27">
        <f t="shared" si="0"/>
        <v>0.13418961720142256</v>
      </c>
      <c r="G12" s="27">
        <f t="shared" si="0"/>
        <v>0.13418961720142256</v>
      </c>
      <c r="H12" s="27">
        <f t="shared" si="0"/>
        <v>0.164442625907985</v>
      </c>
      <c r="I12" s="27">
        <f t="shared" si="0"/>
        <v>0.17017706635219035</v>
      </c>
      <c r="J12" s="27">
        <f t="shared" si="0"/>
        <v>0.17174535512067</v>
      </c>
      <c r="K12" s="27">
        <f t="shared" si="0"/>
        <v>0.17463595150599306</v>
      </c>
      <c r="L12" s="27">
        <f aca="true" t="shared" si="1" ref="L12:M14">L9/L6</f>
        <v>0.17803403358825695</v>
      </c>
      <c r="M12" s="27">
        <f t="shared" si="1"/>
        <v>0.17947723670081303</v>
      </c>
      <c r="N12" s="27">
        <f aca="true" t="shared" si="2" ref="N12:P14">N9/N6</f>
        <v>0.17984585725555044</v>
      </c>
      <c r="O12" s="27">
        <f t="shared" si="2"/>
        <v>0.18203410525963654</v>
      </c>
      <c r="P12" s="27">
        <f>P9/P6</f>
        <v>0.18140210800608014</v>
      </c>
      <c r="Q12" s="27"/>
      <c r="R12" s="27"/>
      <c r="S12" s="27"/>
      <c r="T12" s="27"/>
      <c r="U12" s="27"/>
      <c r="V12" s="27"/>
      <c r="W12" s="27"/>
      <c r="X12" s="27"/>
      <c r="Y12" s="27"/>
      <c r="Z12" s="28"/>
    </row>
    <row r="13" spans="1:26" ht="16.5">
      <c r="A13" s="5" t="s">
        <v>114</v>
      </c>
      <c r="B13" s="137">
        <f aca="true" t="shared" si="3" ref="B13:K13">B10/B7</f>
        <v>0.09524410199269077</v>
      </c>
      <c r="C13" s="27">
        <f t="shared" si="3"/>
        <v>0.09524410199269077</v>
      </c>
      <c r="D13" s="27">
        <f t="shared" si="3"/>
        <v>0.09787188838922134</v>
      </c>
      <c r="E13" s="27">
        <f t="shared" si="3"/>
        <v>0.09787188838922134</v>
      </c>
      <c r="F13" s="27">
        <f t="shared" si="3"/>
        <v>0.11040190709270628</v>
      </c>
      <c r="G13" s="27">
        <f t="shared" si="3"/>
        <v>0.11040190709270628</v>
      </c>
      <c r="H13" s="27">
        <f t="shared" si="3"/>
        <v>0.09589962919411289</v>
      </c>
      <c r="I13" s="27">
        <f t="shared" si="3"/>
        <v>0.09599920860360933</v>
      </c>
      <c r="J13" s="27">
        <f t="shared" si="3"/>
        <v>0.14911437728357</v>
      </c>
      <c r="K13" s="27">
        <f t="shared" si="3"/>
        <v>0.1505971510360534</v>
      </c>
      <c r="L13" s="27">
        <f t="shared" si="1"/>
        <v>0.1515051241374612</v>
      </c>
      <c r="M13" s="27">
        <f t="shared" si="1"/>
        <v>0.1480519849039471</v>
      </c>
      <c r="N13" s="27">
        <f t="shared" si="2"/>
        <v>0.14351743859558183</v>
      </c>
      <c r="O13" s="27">
        <f t="shared" si="2"/>
        <v>0.144685357129021</v>
      </c>
      <c r="P13" s="27">
        <f>P10/P7</f>
        <v>0.14725919534030849</v>
      </c>
      <c r="Q13" s="27"/>
      <c r="R13" s="27"/>
      <c r="S13" s="27"/>
      <c r="T13" s="27"/>
      <c r="U13" s="27"/>
      <c r="V13" s="27"/>
      <c r="W13" s="27"/>
      <c r="X13" s="27"/>
      <c r="Y13" s="27"/>
      <c r="Z13" s="28"/>
    </row>
    <row r="14" spans="1:26" ht="17.25" thickBot="1">
      <c r="A14" s="6" t="s">
        <v>115</v>
      </c>
      <c r="B14" s="138">
        <f aca="true" t="shared" si="4" ref="B14:K14">B11/B8</f>
        <v>0.1323506350948722</v>
      </c>
      <c r="C14" s="29">
        <f t="shared" si="4"/>
        <v>0.1323506350948722</v>
      </c>
      <c r="D14" s="29">
        <f t="shared" si="4"/>
        <v>0.1351711061277325</v>
      </c>
      <c r="E14" s="29">
        <f t="shared" si="4"/>
        <v>0.1351711061277325</v>
      </c>
      <c r="F14" s="29">
        <f t="shared" si="4"/>
        <v>0.1369890853447142</v>
      </c>
      <c r="G14" s="29">
        <f t="shared" si="4"/>
        <v>0.1369890853447142</v>
      </c>
      <c r="H14" s="29">
        <f t="shared" si="4"/>
        <v>0.15520701153834804</v>
      </c>
      <c r="I14" s="29">
        <f t="shared" si="4"/>
        <v>0.15371880688577694</v>
      </c>
      <c r="J14" s="29">
        <f t="shared" si="4"/>
        <v>0.16273419245710355</v>
      </c>
      <c r="K14" s="29">
        <f t="shared" si="4"/>
        <v>0.17271863656987296</v>
      </c>
      <c r="L14" s="29">
        <f t="shared" si="1"/>
        <v>0.18378104480868163</v>
      </c>
      <c r="M14" s="29">
        <f t="shared" si="1"/>
        <v>0.18375003460974057</v>
      </c>
      <c r="N14" s="29">
        <f t="shared" si="2"/>
        <v>0.18426949301660617</v>
      </c>
      <c r="O14" s="29">
        <f t="shared" si="2"/>
        <v>0.18605687795310688</v>
      </c>
      <c r="P14" s="29">
        <f t="shared" si="2"/>
        <v>0.1876952819207232</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Z14"/>
  <sheetViews>
    <sheetView workbookViewId="0" topLeftCell="A1">
      <pane xSplit="1" ySplit="5" topLeftCell="J6" activePane="bottomRight" state="split"/>
      <selection pane="topLeft" activeCell="A1" sqref="A1"/>
      <selection pane="topRight" activeCell="B1" sqref="B1"/>
      <selection pane="bottomLeft" activeCell="A6" sqref="A6"/>
      <selection pane="bottomRight" activeCell="P12" sqref="P12"/>
      <selection pane="topLeft" activeCell="A1" sqref="A1"/>
    </sheetView>
  </sheetViews>
  <sheetFormatPr defaultColWidth="9.00390625" defaultRowHeight="16.5"/>
  <cols>
    <col min="1" max="1" width="14.75390625" style="0" customWidth="1"/>
    <col min="2" max="12" width="11.25390625" style="0" bestFit="1" customWidth="1"/>
    <col min="13" max="16" width="11.125" style="0" bestFit="1" customWidth="1"/>
    <col min="21" max="21" width="9.50390625" style="0" bestFit="1" customWidth="1"/>
    <col min="23" max="23" width="9.50390625" style="0" bestFit="1" customWidth="1"/>
    <col min="25" max="26" width="9.50390625" style="0" bestFit="1" customWidth="1"/>
  </cols>
  <sheetData>
    <row r="1" spans="1:2" ht="19.5">
      <c r="A1" s="4" t="s">
        <v>120</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62</v>
      </c>
      <c r="B6" s="34">
        <v>13653500</v>
      </c>
      <c r="C6" s="34">
        <v>13653500</v>
      </c>
      <c r="D6" s="34">
        <v>13660700</v>
      </c>
      <c r="E6" s="34">
        <v>13660700</v>
      </c>
      <c r="F6" s="34">
        <v>13696400</v>
      </c>
      <c r="G6" s="34">
        <v>13696400</v>
      </c>
      <c r="H6" s="34">
        <v>13680600</v>
      </c>
      <c r="I6" s="34">
        <v>13697500</v>
      </c>
      <c r="J6" s="34">
        <v>13678400</v>
      </c>
      <c r="K6" s="34">
        <v>13678400</v>
      </c>
      <c r="L6" s="34">
        <v>13703600</v>
      </c>
      <c r="M6" s="25">
        <v>13705200</v>
      </c>
      <c r="N6" s="25">
        <v>11746200</v>
      </c>
      <c r="O6" s="25">
        <v>11759400</v>
      </c>
      <c r="P6" s="25">
        <v>11775200</v>
      </c>
      <c r="Q6" s="25"/>
      <c r="R6" s="25"/>
      <c r="S6" s="25"/>
      <c r="T6" s="25"/>
      <c r="U6" s="25"/>
      <c r="V6" s="25"/>
      <c r="W6" s="25"/>
      <c r="X6" s="25"/>
      <c r="Y6" s="25"/>
      <c r="Z6" s="26"/>
    </row>
    <row r="7" spans="1:26" ht="16.5">
      <c r="A7" s="5" t="s">
        <v>63</v>
      </c>
      <c r="B7" s="33">
        <v>6475100</v>
      </c>
      <c r="C7" s="33">
        <v>6475100</v>
      </c>
      <c r="D7" s="33">
        <v>6475100</v>
      </c>
      <c r="E7" s="33">
        <v>6475100</v>
      </c>
      <c r="F7" s="33">
        <v>6475100</v>
      </c>
      <c r="G7" s="33">
        <v>6475100</v>
      </c>
      <c r="H7" s="33">
        <v>6475100</v>
      </c>
      <c r="I7" s="33">
        <v>6477960</v>
      </c>
      <c r="J7" s="33">
        <v>6508300</v>
      </c>
      <c r="K7" s="33">
        <v>6508300</v>
      </c>
      <c r="L7" s="33">
        <v>6508300</v>
      </c>
      <c r="M7" s="25">
        <v>6510900</v>
      </c>
      <c r="N7" s="25">
        <v>5183700</v>
      </c>
      <c r="O7" s="25">
        <v>5185500</v>
      </c>
      <c r="P7" s="25">
        <v>5185500</v>
      </c>
      <c r="Q7" s="25"/>
      <c r="R7" s="25"/>
      <c r="S7" s="25"/>
      <c r="T7" s="25"/>
      <c r="U7" s="25"/>
      <c r="V7" s="25"/>
      <c r="W7" s="25"/>
      <c r="X7" s="25"/>
      <c r="Y7" s="25"/>
      <c r="Z7" s="26"/>
    </row>
    <row r="8" spans="1:26" ht="16.5">
      <c r="A8" s="5" t="s">
        <v>64</v>
      </c>
      <c r="B8" s="33">
        <v>7911500</v>
      </c>
      <c r="C8" s="33">
        <v>7911500</v>
      </c>
      <c r="D8" s="33">
        <v>7915650</v>
      </c>
      <c r="E8" s="33">
        <v>7915650</v>
      </c>
      <c r="F8" s="33">
        <v>7916000</v>
      </c>
      <c r="G8" s="33">
        <v>7916000</v>
      </c>
      <c r="H8" s="33">
        <v>7926000</v>
      </c>
      <c r="I8" s="33">
        <v>7931000</v>
      </c>
      <c r="J8" s="33">
        <v>7925600</v>
      </c>
      <c r="K8" s="33">
        <v>7931600</v>
      </c>
      <c r="L8" s="33">
        <v>7931600</v>
      </c>
      <c r="M8" s="25">
        <v>7931600</v>
      </c>
      <c r="N8" s="25">
        <v>6315100</v>
      </c>
      <c r="O8" s="25">
        <v>6317300</v>
      </c>
      <c r="P8" s="25">
        <v>6324000</v>
      </c>
      <c r="Q8" s="25"/>
      <c r="R8" s="25"/>
      <c r="S8" s="25"/>
      <c r="T8" s="25"/>
      <c r="U8" s="25"/>
      <c r="V8" s="25"/>
      <c r="W8" s="25"/>
      <c r="X8" s="25"/>
      <c r="Y8" s="25"/>
      <c r="Z8" s="26"/>
    </row>
    <row r="9" spans="1:26" ht="16.5">
      <c r="A9" s="5" t="s">
        <v>65</v>
      </c>
      <c r="B9" s="35">
        <v>7289811</v>
      </c>
      <c r="C9" s="35">
        <v>7289811</v>
      </c>
      <c r="D9" s="35">
        <v>7287918</v>
      </c>
      <c r="E9" s="35">
        <v>7287918</v>
      </c>
      <c r="F9" s="35">
        <v>7308741</v>
      </c>
      <c r="G9" s="35">
        <v>7308741</v>
      </c>
      <c r="H9" s="35">
        <v>7312854</v>
      </c>
      <c r="I9" s="35">
        <v>7312643</v>
      </c>
      <c r="J9" s="35">
        <v>7303078</v>
      </c>
      <c r="K9" s="35">
        <v>7303078</v>
      </c>
      <c r="L9" s="35">
        <v>7304084</v>
      </c>
      <c r="M9" s="25">
        <v>7309686</v>
      </c>
      <c r="N9" s="25">
        <v>7315673</v>
      </c>
      <c r="O9" s="25">
        <v>7322644</v>
      </c>
      <c r="P9" s="25">
        <v>7324514</v>
      </c>
      <c r="Q9" s="25"/>
      <c r="R9" s="25"/>
      <c r="S9" s="25"/>
      <c r="T9" s="25"/>
      <c r="U9" s="25"/>
      <c r="V9" s="25"/>
      <c r="W9" s="25"/>
      <c r="X9" s="25"/>
      <c r="Y9" s="25"/>
      <c r="Z9" s="26"/>
    </row>
    <row r="10" spans="1:26" ht="16.5">
      <c r="A10" s="5" t="s">
        <v>66</v>
      </c>
      <c r="B10" s="37">
        <v>2961063</v>
      </c>
      <c r="C10" s="37">
        <v>2961063</v>
      </c>
      <c r="D10" s="37">
        <v>2961711</v>
      </c>
      <c r="E10" s="37">
        <v>2961711</v>
      </c>
      <c r="F10" s="37">
        <v>2961711</v>
      </c>
      <c r="G10" s="37">
        <v>2961711</v>
      </c>
      <c r="H10" s="37">
        <v>2961711</v>
      </c>
      <c r="I10" s="37">
        <v>2963019</v>
      </c>
      <c r="J10" s="37">
        <v>2967785</v>
      </c>
      <c r="K10" s="37">
        <v>2968436</v>
      </c>
      <c r="L10" s="37">
        <v>2968436</v>
      </c>
      <c r="M10" s="25">
        <v>2968970</v>
      </c>
      <c r="N10" s="25">
        <v>2954709</v>
      </c>
      <c r="O10" s="25">
        <v>2960921</v>
      </c>
      <c r="P10" s="25">
        <v>2961135</v>
      </c>
      <c r="Q10" s="25"/>
      <c r="R10" s="25"/>
      <c r="S10" s="25"/>
      <c r="T10" s="25"/>
      <c r="U10" s="25"/>
      <c r="V10" s="25"/>
      <c r="W10" s="25"/>
      <c r="X10" s="25"/>
      <c r="Y10" s="25"/>
      <c r="Z10" s="26"/>
    </row>
    <row r="11" spans="1:26" ht="16.5">
      <c r="A11" s="5" t="s">
        <v>67</v>
      </c>
      <c r="B11" s="37">
        <v>3605939</v>
      </c>
      <c r="C11" s="37">
        <v>3605939</v>
      </c>
      <c r="D11" s="37">
        <v>3650178</v>
      </c>
      <c r="E11" s="37">
        <v>3650178</v>
      </c>
      <c r="F11" s="37">
        <v>3622478</v>
      </c>
      <c r="G11" s="37">
        <v>3622478</v>
      </c>
      <c r="H11" s="37">
        <v>3623241</v>
      </c>
      <c r="I11" s="37">
        <v>3624658</v>
      </c>
      <c r="J11" s="37">
        <v>3627814</v>
      </c>
      <c r="K11" s="37">
        <v>3632753</v>
      </c>
      <c r="L11" s="37">
        <v>3632753</v>
      </c>
      <c r="M11" s="25">
        <v>3632753</v>
      </c>
      <c r="N11" s="25">
        <v>3645051</v>
      </c>
      <c r="O11" s="25">
        <v>3648435</v>
      </c>
      <c r="P11" s="25">
        <v>3652555</v>
      </c>
      <c r="Q11" s="25"/>
      <c r="R11" s="25"/>
      <c r="S11" s="25"/>
      <c r="T11" s="25"/>
      <c r="U11" s="25"/>
      <c r="V11" s="25"/>
      <c r="W11" s="25"/>
      <c r="X11" s="25"/>
      <c r="Y11" s="25"/>
      <c r="Z11" s="26"/>
    </row>
    <row r="12" spans="1:26" ht="16.5">
      <c r="A12" s="5" t="s">
        <v>117</v>
      </c>
      <c r="B12" s="137">
        <f aca="true" t="shared" si="0" ref="B12:L12">B9/B6</f>
        <v>0.5339151865821951</v>
      </c>
      <c r="C12" s="27">
        <f t="shared" si="0"/>
        <v>0.5339151865821951</v>
      </c>
      <c r="D12" s="27">
        <f t="shared" si="0"/>
        <v>0.5334952088838786</v>
      </c>
      <c r="E12" s="27">
        <f t="shared" si="0"/>
        <v>0.5334952088838786</v>
      </c>
      <c r="F12" s="27">
        <f t="shared" si="0"/>
        <v>0.5336249671446511</v>
      </c>
      <c r="G12" s="27">
        <f t="shared" si="0"/>
        <v>0.5336249671446511</v>
      </c>
      <c r="H12" s="27">
        <f t="shared" si="0"/>
        <v>0.5345419060567519</v>
      </c>
      <c r="I12" s="27">
        <f t="shared" si="0"/>
        <v>0.5338669830260997</v>
      </c>
      <c r="J12" s="27">
        <f t="shared" si="0"/>
        <v>0.5339131769797637</v>
      </c>
      <c r="K12" s="27">
        <f t="shared" si="0"/>
        <v>0.5339131769797637</v>
      </c>
      <c r="L12" s="27">
        <f t="shared" si="0"/>
        <v>0.5330047578738434</v>
      </c>
      <c r="M12" s="27">
        <f aca="true" t="shared" si="1" ref="M12:O14">M9/M6</f>
        <v>0.5333512827248051</v>
      </c>
      <c r="N12" s="27">
        <f t="shared" si="1"/>
        <v>0.6228118880999812</v>
      </c>
      <c r="O12" s="27">
        <f t="shared" si="1"/>
        <v>0.6227055802166778</v>
      </c>
      <c r="P12" s="27">
        <f>P9/P6</f>
        <v>0.6220288402744751</v>
      </c>
      <c r="Q12" s="27"/>
      <c r="R12" s="27"/>
      <c r="S12" s="27"/>
      <c r="T12" s="27"/>
      <c r="U12" s="27"/>
      <c r="V12" s="27"/>
      <c r="W12" s="27"/>
      <c r="X12" s="27"/>
      <c r="Y12" s="27"/>
      <c r="Z12" s="28"/>
    </row>
    <row r="13" spans="1:26" ht="16.5">
      <c r="A13" s="5" t="s">
        <v>118</v>
      </c>
      <c r="B13" s="137">
        <f aca="true" t="shared" si="2" ref="B13:L13">B10/B7</f>
        <v>0.45729996447931304</v>
      </c>
      <c r="C13" s="27">
        <f t="shared" si="2"/>
        <v>0.45729996447931304</v>
      </c>
      <c r="D13" s="27">
        <f t="shared" si="2"/>
        <v>0.45740004015382</v>
      </c>
      <c r="E13" s="27">
        <f t="shared" si="2"/>
        <v>0.45740004015382</v>
      </c>
      <c r="F13" s="27">
        <f t="shared" si="2"/>
        <v>0.45740004015382</v>
      </c>
      <c r="G13" s="27">
        <f t="shared" si="2"/>
        <v>0.45740004015382</v>
      </c>
      <c r="H13" s="27">
        <f t="shared" si="2"/>
        <v>0.45740004015382</v>
      </c>
      <c r="I13" s="27">
        <f t="shared" si="2"/>
        <v>0.4574000148194802</v>
      </c>
      <c r="J13" s="27">
        <f t="shared" si="2"/>
        <v>0.45600003072999096</v>
      </c>
      <c r="K13" s="27">
        <f t="shared" si="2"/>
        <v>0.4561000568504832</v>
      </c>
      <c r="L13" s="27">
        <f t="shared" si="2"/>
        <v>0.4561000568504832</v>
      </c>
      <c r="M13" s="27">
        <f t="shared" si="1"/>
        <v>0.45599993856456095</v>
      </c>
      <c r="N13" s="27">
        <f t="shared" si="1"/>
        <v>0.57</v>
      </c>
      <c r="O13" s="27">
        <f t="shared" si="1"/>
        <v>0.5710000964227172</v>
      </c>
      <c r="P13" s="27">
        <f>P10/P7</f>
        <v>0.5710413653456754</v>
      </c>
      <c r="Q13" s="27"/>
      <c r="R13" s="27"/>
      <c r="S13" s="27"/>
      <c r="T13" s="27"/>
      <c r="U13" s="27"/>
      <c r="V13" s="27"/>
      <c r="W13" s="27"/>
      <c r="X13" s="27"/>
      <c r="Y13" s="27"/>
      <c r="Z13" s="28"/>
    </row>
    <row r="14" spans="1:26" ht="17.25" thickBot="1">
      <c r="A14" s="6" t="s">
        <v>119</v>
      </c>
      <c r="B14" s="138">
        <f aca="true" t="shared" si="3" ref="B14:L14">B11/B8</f>
        <v>0.4557844909309233</v>
      </c>
      <c r="C14" s="29">
        <f t="shared" si="3"/>
        <v>0.4557844909309233</v>
      </c>
      <c r="D14" s="29">
        <f t="shared" si="3"/>
        <v>0.4611343351461977</v>
      </c>
      <c r="E14" s="29">
        <f t="shared" si="3"/>
        <v>0.4611343351461977</v>
      </c>
      <c r="F14" s="29">
        <f t="shared" si="3"/>
        <v>0.4576147043961597</v>
      </c>
      <c r="G14" s="29">
        <f t="shared" si="3"/>
        <v>0.4576147043961597</v>
      </c>
      <c r="H14" s="29">
        <f t="shared" si="3"/>
        <v>0.4571336109008327</v>
      </c>
      <c r="I14" s="29">
        <f t="shared" si="3"/>
        <v>0.4570240827134031</v>
      </c>
      <c r="J14" s="29">
        <f t="shared" si="3"/>
        <v>0.45773367316039165</v>
      </c>
      <c r="K14" s="29">
        <f t="shared" si="3"/>
        <v>0.4580101114529225</v>
      </c>
      <c r="L14" s="29">
        <f t="shared" si="3"/>
        <v>0.4580101114529225</v>
      </c>
      <c r="M14" s="29">
        <f t="shared" si="1"/>
        <v>0.4580101114529225</v>
      </c>
      <c r="N14" s="29">
        <f t="shared" si="1"/>
        <v>0.577196085572675</v>
      </c>
      <c r="O14" s="29">
        <f t="shared" si="1"/>
        <v>0.5775307488958891</v>
      </c>
      <c r="P14" s="29">
        <f>P11/P8</f>
        <v>0.5775703668564199</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9"/>
  <sheetViews>
    <sheetView workbookViewId="0" topLeftCell="A1">
      <selection activeCell="H8" sqref="H8"/>
      <selection activeCell="A1" sqref="A1"/>
    </sheetView>
  </sheetViews>
  <sheetFormatPr defaultColWidth="9.00390625" defaultRowHeight="16.5"/>
  <cols>
    <col min="1" max="1" width="18.50390625" style="0" customWidth="1"/>
    <col min="2" max="2" width="9.50390625" style="0" bestFit="1" customWidth="1"/>
    <col min="3" max="12" width="8.50390625" style="0" bestFit="1" customWidth="1"/>
    <col min="13" max="13" width="8.00390625" style="0" bestFit="1" customWidth="1"/>
    <col min="20" max="20" width="9.50390625" style="0" bestFit="1" customWidth="1"/>
    <col min="22" max="22" width="9.50390625" style="0" bestFit="1" customWidth="1"/>
    <col min="24" max="25" width="9.50390625" style="0" bestFit="1" customWidth="1"/>
  </cols>
  <sheetData>
    <row r="1" spans="1:2" ht="19.5">
      <c r="A1" s="4" t="s">
        <v>169</v>
      </c>
      <c r="B1" s="4"/>
    </row>
    <row r="2" ht="17.25" thickBot="1"/>
    <row r="3" spans="1:13" ht="16.5">
      <c r="A3" s="8" t="s">
        <v>1</v>
      </c>
      <c r="B3" s="17" t="s">
        <v>176</v>
      </c>
      <c r="C3" s="18" t="s">
        <v>177</v>
      </c>
      <c r="D3" s="18" t="s">
        <v>178</v>
      </c>
      <c r="E3" s="18" t="s">
        <v>179</v>
      </c>
      <c r="F3" s="18" t="s">
        <v>180</v>
      </c>
      <c r="G3" s="18" t="s">
        <v>181</v>
      </c>
      <c r="H3" s="18" t="s">
        <v>182</v>
      </c>
      <c r="I3" s="18" t="s">
        <v>183</v>
      </c>
      <c r="J3" s="18" t="s">
        <v>184</v>
      </c>
      <c r="K3" s="18" t="s">
        <v>185</v>
      </c>
      <c r="L3" s="18" t="s">
        <v>186</v>
      </c>
      <c r="M3" s="21" t="s">
        <v>187</v>
      </c>
    </row>
    <row r="4" spans="1:13" ht="16.5">
      <c r="A4" s="5" t="s">
        <v>172</v>
      </c>
      <c r="B4" s="25">
        <v>5825</v>
      </c>
      <c r="C4" s="25">
        <v>5825</v>
      </c>
      <c r="D4" s="25">
        <v>5825</v>
      </c>
      <c r="E4" s="25">
        <v>10665</v>
      </c>
      <c r="F4" s="25">
        <v>10665</v>
      </c>
      <c r="G4" s="25">
        <v>10665</v>
      </c>
      <c r="H4" s="25">
        <f>'910826'!H41</f>
        <v>10665</v>
      </c>
      <c r="I4" s="25"/>
      <c r="J4" s="25"/>
      <c r="K4" s="25"/>
      <c r="L4" s="25"/>
      <c r="M4" s="26"/>
    </row>
    <row r="5" spans="1:13" ht="16.5">
      <c r="A5" s="5" t="s">
        <v>173</v>
      </c>
      <c r="B5" s="25">
        <v>28864</v>
      </c>
      <c r="C5" s="25">
        <v>28864</v>
      </c>
      <c r="D5" s="25">
        <v>28864</v>
      </c>
      <c r="E5" s="25">
        <v>28864</v>
      </c>
      <c r="F5" s="25">
        <v>28864</v>
      </c>
      <c r="G5" s="25">
        <v>28864</v>
      </c>
      <c r="H5" s="25">
        <f>'910826'!H42</f>
        <v>28864</v>
      </c>
      <c r="I5" s="25"/>
      <c r="J5" s="25"/>
      <c r="K5" s="25"/>
      <c r="L5" s="25"/>
      <c r="M5" s="26"/>
    </row>
    <row r="6" spans="1:13" ht="16.5">
      <c r="A6" s="5" t="s">
        <v>170</v>
      </c>
      <c r="B6" s="32">
        <v>1805</v>
      </c>
      <c r="C6" s="32">
        <v>1850</v>
      </c>
      <c r="D6" s="32">
        <v>1860</v>
      </c>
      <c r="E6" s="32">
        <v>2825</v>
      </c>
      <c r="F6" s="125">
        <v>3570</v>
      </c>
      <c r="G6" s="31">
        <v>3600</v>
      </c>
      <c r="H6" s="25">
        <f>'910826'!I41</f>
        <v>3610</v>
      </c>
      <c r="I6" s="25"/>
      <c r="J6" s="25"/>
      <c r="K6" s="25"/>
      <c r="L6" s="25"/>
      <c r="M6" s="26"/>
    </row>
    <row r="7" spans="1:13" ht="16.5">
      <c r="A7" s="5" t="s">
        <v>171</v>
      </c>
      <c r="B7" s="32">
        <v>8682</v>
      </c>
      <c r="C7" s="32">
        <v>8932</v>
      </c>
      <c r="D7" s="32">
        <v>9144</v>
      </c>
      <c r="E7" s="32">
        <v>9892</v>
      </c>
      <c r="F7" s="32">
        <v>9888</v>
      </c>
      <c r="G7" s="32">
        <v>10506</v>
      </c>
      <c r="H7" s="25">
        <f>'910826'!I42</f>
        <v>10774</v>
      </c>
      <c r="I7" s="25"/>
      <c r="J7" s="25"/>
      <c r="K7" s="25"/>
      <c r="L7" s="25"/>
      <c r="M7" s="26"/>
    </row>
    <row r="8" spans="1:13" ht="16.5">
      <c r="A8" s="5" t="s">
        <v>174</v>
      </c>
      <c r="B8" s="15">
        <f aca="true" t="shared" si="0" ref="B8:G9">B6/B4</f>
        <v>0.3098712446351931</v>
      </c>
      <c r="C8" s="27">
        <f t="shared" si="0"/>
        <v>0.31759656652360513</v>
      </c>
      <c r="D8" s="27">
        <f t="shared" si="0"/>
        <v>0.31931330472103003</v>
      </c>
      <c r="E8" s="27">
        <f t="shared" si="0"/>
        <v>0.2648851383028598</v>
      </c>
      <c r="F8" s="27">
        <f t="shared" si="0"/>
        <v>0.33473980309423346</v>
      </c>
      <c r="G8" s="27">
        <f t="shared" si="0"/>
        <v>0.33755274261603374</v>
      </c>
      <c r="H8" s="27">
        <f>H6/H4</f>
        <v>0.33849038912330054</v>
      </c>
      <c r="I8" s="27"/>
      <c r="J8" s="27"/>
      <c r="K8" s="27"/>
      <c r="L8" s="27"/>
      <c r="M8" s="28"/>
    </row>
    <row r="9" spans="1:13" ht="17.25" thickBot="1">
      <c r="A9" s="6" t="s">
        <v>175</v>
      </c>
      <c r="B9" s="16">
        <f t="shared" si="0"/>
        <v>0.300789911308204</v>
      </c>
      <c r="C9" s="16">
        <f t="shared" si="0"/>
        <v>0.3094512195121951</v>
      </c>
      <c r="D9" s="16">
        <f t="shared" si="0"/>
        <v>0.3167960088691796</v>
      </c>
      <c r="E9" s="16">
        <f t="shared" si="0"/>
        <v>0.34271064301552107</v>
      </c>
      <c r="F9" s="16">
        <f t="shared" si="0"/>
        <v>0.3425720620842572</v>
      </c>
      <c r="G9" s="16">
        <f t="shared" si="0"/>
        <v>0.36398281596452325</v>
      </c>
      <c r="H9" s="16">
        <f>H7/H5</f>
        <v>0.3732677383592018</v>
      </c>
      <c r="I9" s="16"/>
      <c r="J9" s="16"/>
      <c r="K9" s="16"/>
      <c r="L9" s="16"/>
      <c r="M9" s="40"/>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O42"/>
  <sheetViews>
    <sheetView tabSelected="1" zoomScale="75" zoomScaleNormal="75" workbookViewId="0" topLeftCell="A1">
      <selection activeCell="I42" sqref="I42"/>
      <selection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344</v>
      </c>
      <c r="B1" s="165"/>
      <c r="C1" s="165"/>
      <c r="D1" s="165"/>
      <c r="E1" s="165"/>
      <c r="F1" s="165"/>
      <c r="G1" s="165"/>
      <c r="H1" s="165"/>
      <c r="I1" s="165"/>
      <c r="J1" s="165"/>
      <c r="K1" s="165"/>
      <c r="L1" s="41"/>
    </row>
    <row r="2" spans="1:12" ht="16.5" customHeight="1" thickBot="1">
      <c r="A2" s="41"/>
      <c r="B2" s="41"/>
      <c r="C2" s="41"/>
      <c r="D2" s="41"/>
      <c r="E2" s="41"/>
      <c r="F2" s="41"/>
      <c r="G2" s="41"/>
      <c r="H2" s="41"/>
      <c r="K2" s="42" t="s">
        <v>345</v>
      </c>
      <c r="L2" s="41"/>
    </row>
    <row r="3" spans="1:13" ht="38.25" customHeight="1">
      <c r="A3" s="113"/>
      <c r="B3" s="44" t="s">
        <v>346</v>
      </c>
      <c r="C3" s="45" t="s">
        <v>347</v>
      </c>
      <c r="D3" s="44" t="s">
        <v>348</v>
      </c>
      <c r="E3" s="46" t="s">
        <v>349</v>
      </c>
      <c r="F3" s="46" t="s">
        <v>350</v>
      </c>
      <c r="G3" s="46" t="s">
        <v>351</v>
      </c>
      <c r="H3" s="46" t="s">
        <v>352</v>
      </c>
      <c r="I3" s="46" t="s">
        <v>353</v>
      </c>
      <c r="J3" s="44" t="s">
        <v>354</v>
      </c>
      <c r="K3" s="47" t="s">
        <v>355</v>
      </c>
      <c r="L3" s="48" t="s">
        <v>356</v>
      </c>
      <c r="M3" t="s">
        <v>357</v>
      </c>
    </row>
    <row r="4" spans="1:14" ht="16.5">
      <c r="A4" s="179">
        <v>1</v>
      </c>
      <c r="B4" s="167" t="s">
        <v>358</v>
      </c>
      <c r="C4" s="168" t="s">
        <v>359</v>
      </c>
      <c r="D4" s="50" t="s">
        <v>360</v>
      </c>
      <c r="E4" s="34">
        <v>8253465</v>
      </c>
      <c r="F4" s="34">
        <v>1137000</v>
      </c>
      <c r="G4" s="51">
        <f aca="true" t="shared" si="0" ref="G4:G15">IF(F4&gt;0,L4/F4,0)</f>
        <v>0.21838170624450307</v>
      </c>
      <c r="H4" s="34">
        <v>8312765</v>
      </c>
      <c r="I4" s="34">
        <v>6714234</v>
      </c>
      <c r="J4" s="52">
        <f aca="true" t="shared" si="1" ref="J4:J21">I4/H4</f>
        <v>0.8077016492105815</v>
      </c>
      <c r="K4" s="162" t="s">
        <v>361</v>
      </c>
      <c r="L4" s="53">
        <v>248300</v>
      </c>
      <c r="M4" s="53">
        <v>91300</v>
      </c>
      <c r="N4" t="s">
        <v>362</v>
      </c>
    </row>
    <row r="5" spans="1:13" ht="16.5">
      <c r="A5" s="179"/>
      <c r="B5" s="167"/>
      <c r="C5" s="168"/>
      <c r="D5" s="49" t="s">
        <v>363</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364</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365</v>
      </c>
      <c r="C7" s="168" t="s">
        <v>366</v>
      </c>
      <c r="D7" s="50" t="s">
        <v>360</v>
      </c>
      <c r="E7" s="34">
        <v>79129</v>
      </c>
      <c r="F7" s="34">
        <v>832</v>
      </c>
      <c r="G7" s="51">
        <f t="shared" si="0"/>
        <v>0.15384615384615385</v>
      </c>
      <c r="H7" s="34">
        <f>E7+L7</f>
        <v>79257</v>
      </c>
      <c r="I7" s="34">
        <v>18428</v>
      </c>
      <c r="J7" s="52">
        <f t="shared" si="1"/>
        <v>0.23250943134360372</v>
      </c>
      <c r="K7" s="169"/>
      <c r="L7" s="53">
        <v>128</v>
      </c>
      <c r="M7" s="53">
        <v>1912</v>
      </c>
      <c r="N7" t="s">
        <v>367</v>
      </c>
    </row>
    <row r="8" spans="1:13" ht="16.5">
      <c r="A8" s="179"/>
      <c r="B8" s="170"/>
      <c r="C8" s="168"/>
      <c r="D8" s="49" t="s">
        <v>363</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364</v>
      </c>
      <c r="E9" s="33">
        <v>41150</v>
      </c>
      <c r="F9" s="31">
        <v>1486</v>
      </c>
      <c r="G9" s="54">
        <f t="shared" si="0"/>
        <v>0.9582772543741588</v>
      </c>
      <c r="H9" s="33">
        <f>E9+L9</f>
        <v>42574</v>
      </c>
      <c r="I9" s="33">
        <v>5508</v>
      </c>
      <c r="J9" s="55">
        <f t="shared" si="1"/>
        <v>0.12937473575421618</v>
      </c>
      <c r="K9" s="169"/>
      <c r="L9" s="56">
        <v>1424</v>
      </c>
      <c r="M9" s="57">
        <v>1592</v>
      </c>
    </row>
    <row r="10" spans="1:13" ht="16.5">
      <c r="A10" s="179">
        <v>3</v>
      </c>
      <c r="B10" s="170" t="s">
        <v>368</v>
      </c>
      <c r="C10" s="168" t="s">
        <v>366</v>
      </c>
      <c r="D10" s="50" t="s">
        <v>360</v>
      </c>
      <c r="E10" s="34">
        <v>8177</v>
      </c>
      <c r="F10" s="34">
        <v>0</v>
      </c>
      <c r="G10" s="51">
        <f t="shared" si="0"/>
        <v>0</v>
      </c>
      <c r="H10" s="34">
        <f>E10+L10</f>
        <v>8177</v>
      </c>
      <c r="I10" s="34">
        <v>4560</v>
      </c>
      <c r="J10" s="52">
        <f t="shared" si="1"/>
        <v>0.5576617341323223</v>
      </c>
      <c r="K10" s="169"/>
      <c r="L10" s="53">
        <v>0</v>
      </c>
      <c r="M10" s="53">
        <v>2534</v>
      </c>
    </row>
    <row r="11" spans="1:13" ht="16.5">
      <c r="A11" s="179"/>
      <c r="B11" s="170"/>
      <c r="C11" s="168"/>
      <c r="D11" s="49" t="s">
        <v>363</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364</v>
      </c>
      <c r="E12" s="33">
        <v>5614</v>
      </c>
      <c r="F12" s="33">
        <v>0</v>
      </c>
      <c r="G12" s="54">
        <f t="shared" si="0"/>
        <v>0</v>
      </c>
      <c r="H12" s="33">
        <f>E12+L12</f>
        <v>5629</v>
      </c>
      <c r="I12" s="33">
        <v>1687</v>
      </c>
      <c r="J12" s="55">
        <f t="shared" si="1"/>
        <v>0.2996979925386392</v>
      </c>
      <c r="K12" s="169"/>
      <c r="L12" s="56">
        <v>15</v>
      </c>
      <c r="M12" s="57">
        <v>3262</v>
      </c>
    </row>
    <row r="13" spans="1:13" ht="16.5">
      <c r="A13" s="179">
        <v>4</v>
      </c>
      <c r="B13" s="170" t="s">
        <v>369</v>
      </c>
      <c r="C13" s="168" t="s">
        <v>366</v>
      </c>
      <c r="D13" s="50" t="s">
        <v>360</v>
      </c>
      <c r="E13" s="34">
        <v>3445</v>
      </c>
      <c r="F13" s="34">
        <v>2670</v>
      </c>
      <c r="G13" s="51">
        <f t="shared" si="0"/>
        <v>0.10486891385767791</v>
      </c>
      <c r="H13" s="34">
        <f>E13+L13</f>
        <v>3725</v>
      </c>
      <c r="I13" s="34">
        <v>700</v>
      </c>
      <c r="J13" s="52">
        <f t="shared" si="1"/>
        <v>0.18791946308724833</v>
      </c>
      <c r="K13" s="169"/>
      <c r="L13" s="53">
        <v>280</v>
      </c>
      <c r="M13" s="53">
        <v>2910</v>
      </c>
    </row>
    <row r="14" spans="1:13" ht="16.5">
      <c r="A14" s="179"/>
      <c r="B14" s="170"/>
      <c r="C14" s="168"/>
      <c r="D14" s="49" t="s">
        <v>363</v>
      </c>
      <c r="E14" s="33">
        <v>1260</v>
      </c>
      <c r="F14" s="33">
        <v>0</v>
      </c>
      <c r="G14" s="54">
        <f t="shared" si="0"/>
        <v>0</v>
      </c>
      <c r="H14" s="33">
        <f>E14+L14</f>
        <v>1260</v>
      </c>
      <c r="I14" s="33">
        <v>74</v>
      </c>
      <c r="J14" s="55">
        <f t="shared" si="1"/>
        <v>0.05873015873015873</v>
      </c>
      <c r="K14" s="169"/>
      <c r="L14" s="56">
        <v>0</v>
      </c>
      <c r="M14" s="57">
        <v>650</v>
      </c>
    </row>
    <row r="15" spans="1:13" ht="16.5">
      <c r="A15" s="179"/>
      <c r="B15" s="170"/>
      <c r="C15" s="168"/>
      <c r="D15" s="49" t="s">
        <v>364</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370</v>
      </c>
      <c r="C16" s="59" t="s">
        <v>359</v>
      </c>
      <c r="D16" s="59" t="s">
        <v>371</v>
      </c>
      <c r="E16" s="60">
        <v>2088000</v>
      </c>
      <c r="F16" s="60">
        <v>60000</v>
      </c>
      <c r="G16" s="61">
        <v>0</v>
      </c>
      <c r="H16" s="60">
        <v>2289480</v>
      </c>
      <c r="I16" s="60">
        <v>1333260</v>
      </c>
      <c r="J16" s="62">
        <f t="shared" si="1"/>
        <v>0.5823418418156088</v>
      </c>
      <c r="K16" s="63" t="s">
        <v>372</v>
      </c>
      <c r="L16" s="56"/>
      <c r="M16" s="57"/>
    </row>
    <row r="17" spans="1:13" ht="16.5">
      <c r="A17" s="181">
        <v>6</v>
      </c>
      <c r="B17" s="64" t="s">
        <v>373</v>
      </c>
      <c r="C17" s="65" t="s">
        <v>374</v>
      </c>
      <c r="D17" s="65" t="s">
        <v>375</v>
      </c>
      <c r="E17" s="31">
        <v>74840</v>
      </c>
      <c r="F17" s="66" t="s">
        <v>376</v>
      </c>
      <c r="G17" s="66" t="s">
        <v>376</v>
      </c>
      <c r="H17" s="31">
        <v>74840</v>
      </c>
      <c r="I17" s="31">
        <v>56812</v>
      </c>
      <c r="J17" s="67">
        <f t="shared" si="1"/>
        <v>0.759112773917691</v>
      </c>
      <c r="K17" s="173" t="s">
        <v>377</v>
      </c>
      <c r="L17" s="56"/>
      <c r="M17" s="57"/>
    </row>
    <row r="18" spans="1:14" ht="16.5">
      <c r="A18" s="182"/>
      <c r="B18" s="64" t="s">
        <v>378</v>
      </c>
      <c r="C18" s="65" t="s">
        <v>374</v>
      </c>
      <c r="D18" s="65" t="s">
        <v>375</v>
      </c>
      <c r="E18" s="31">
        <v>30000</v>
      </c>
      <c r="F18" s="66" t="s">
        <v>376</v>
      </c>
      <c r="G18" s="66" t="s">
        <v>376</v>
      </c>
      <c r="H18" s="115">
        <v>30000</v>
      </c>
      <c r="I18" s="115">
        <v>6997</v>
      </c>
      <c r="J18" s="67">
        <f t="shared" si="1"/>
        <v>0.23323333333333332</v>
      </c>
      <c r="K18" s="174"/>
      <c r="L18" s="69"/>
      <c r="M18" s="57">
        <v>1968000</v>
      </c>
      <c r="N18" t="s">
        <v>379</v>
      </c>
    </row>
    <row r="19" spans="1:15" ht="16.5">
      <c r="A19" s="179">
        <v>7</v>
      </c>
      <c r="B19" s="167" t="s">
        <v>380</v>
      </c>
      <c r="C19" s="183" t="s">
        <v>381</v>
      </c>
      <c r="D19" s="50" t="s">
        <v>360</v>
      </c>
      <c r="E19" s="70">
        <v>657555</v>
      </c>
      <c r="F19" s="71" t="s">
        <v>376</v>
      </c>
      <c r="G19" s="72" t="s">
        <v>376</v>
      </c>
      <c r="H19" s="73">
        <v>725528</v>
      </c>
      <c r="I19" s="34">
        <v>656068</v>
      </c>
      <c r="J19" s="74">
        <f t="shared" si="1"/>
        <v>0.9042628265208235</v>
      </c>
      <c r="K19" s="162" t="s">
        <v>382</v>
      </c>
      <c r="L19" s="75"/>
      <c r="M19" s="31">
        <v>653985</v>
      </c>
      <c r="N19" s="76"/>
      <c r="O19" s="76"/>
    </row>
    <row r="20" spans="1:15" ht="16.5">
      <c r="A20" s="179"/>
      <c r="B20" s="167"/>
      <c r="C20" s="168"/>
      <c r="D20" s="49" t="s">
        <v>363</v>
      </c>
      <c r="E20" s="77">
        <v>327445</v>
      </c>
      <c r="F20" s="78" t="s">
        <v>376</v>
      </c>
      <c r="G20" s="79" t="s">
        <v>376</v>
      </c>
      <c r="H20" s="80">
        <v>381202</v>
      </c>
      <c r="I20" s="31">
        <v>276954</v>
      </c>
      <c r="J20" s="81">
        <f t="shared" si="1"/>
        <v>0.7265281924019287</v>
      </c>
      <c r="K20" s="162"/>
      <c r="L20" s="75"/>
      <c r="M20" s="31">
        <v>322856</v>
      </c>
      <c r="N20" s="76"/>
      <c r="O20" s="76"/>
    </row>
    <row r="21" spans="1:15" ht="16.5">
      <c r="A21" s="179"/>
      <c r="B21" s="175"/>
      <c r="C21" s="168"/>
      <c r="D21" s="49" t="s">
        <v>364</v>
      </c>
      <c r="E21" s="77">
        <v>324702</v>
      </c>
      <c r="F21" s="78" t="s">
        <v>376</v>
      </c>
      <c r="G21" s="79" t="s">
        <v>376</v>
      </c>
      <c r="H21" s="80">
        <v>388023</v>
      </c>
      <c r="I21" s="31">
        <v>309845</v>
      </c>
      <c r="J21" s="81">
        <f t="shared" si="1"/>
        <v>0.7985222525468851</v>
      </c>
      <c r="K21" s="162"/>
      <c r="L21" s="75"/>
      <c r="M21" s="31">
        <v>318770</v>
      </c>
      <c r="N21" s="76"/>
      <c r="O21" s="76"/>
    </row>
    <row r="22" spans="1:13" ht="16.5">
      <c r="A22" s="114">
        <v>8</v>
      </c>
      <c r="B22" s="58" t="s">
        <v>383</v>
      </c>
      <c r="C22" s="59" t="s">
        <v>384</v>
      </c>
      <c r="D22" s="59" t="s">
        <v>191</v>
      </c>
      <c r="E22" s="82" t="s">
        <v>385</v>
      </c>
      <c r="F22" s="83" t="s">
        <v>376</v>
      </c>
      <c r="G22" s="61">
        <v>1</v>
      </c>
      <c r="H22" s="60">
        <v>11</v>
      </c>
      <c r="I22" s="83" t="s">
        <v>376</v>
      </c>
      <c r="J22" s="61" t="s">
        <v>376</v>
      </c>
      <c r="K22" s="63" t="s">
        <v>386</v>
      </c>
      <c r="L22" s="84"/>
      <c r="M22" s="57">
        <v>11</v>
      </c>
    </row>
    <row r="23" spans="1:13" ht="16.5">
      <c r="A23" s="114">
        <v>9</v>
      </c>
      <c r="B23" s="58" t="s">
        <v>387</v>
      </c>
      <c r="C23" s="59" t="s">
        <v>388</v>
      </c>
      <c r="D23" s="59" t="s">
        <v>191</v>
      </c>
      <c r="E23" s="82" t="s">
        <v>385</v>
      </c>
      <c r="F23" s="83">
        <v>14</v>
      </c>
      <c r="G23" s="61">
        <v>0</v>
      </c>
      <c r="H23" s="82" t="s">
        <v>385</v>
      </c>
      <c r="I23" s="82" t="s">
        <v>385</v>
      </c>
      <c r="J23" s="62">
        <v>0</v>
      </c>
      <c r="K23" s="63" t="s">
        <v>389</v>
      </c>
      <c r="L23" s="84"/>
      <c r="M23" s="57"/>
    </row>
    <row r="24" spans="1:13" ht="16.5">
      <c r="A24" s="116">
        <v>10</v>
      </c>
      <c r="B24" s="85" t="s">
        <v>390</v>
      </c>
      <c r="C24" s="86" t="s">
        <v>391</v>
      </c>
      <c r="D24" s="86" t="s">
        <v>191</v>
      </c>
      <c r="E24" s="31">
        <v>480</v>
      </c>
      <c r="F24" s="31">
        <v>0</v>
      </c>
      <c r="G24" s="54">
        <f>IF(F24&gt;0,L24/F24,0)</f>
        <v>0</v>
      </c>
      <c r="H24" s="31">
        <v>570</v>
      </c>
      <c r="I24" s="31">
        <v>277</v>
      </c>
      <c r="J24" s="67">
        <f aca="true" t="shared" si="2" ref="J24:J42">I24/H24</f>
        <v>0.48596491228070177</v>
      </c>
      <c r="K24" s="162" t="s">
        <v>392</v>
      </c>
      <c r="L24" s="87"/>
      <c r="M24" s="57">
        <v>0</v>
      </c>
    </row>
    <row r="25" spans="1:13" ht="16.5">
      <c r="A25" s="114">
        <v>11</v>
      </c>
      <c r="B25" s="58" t="s">
        <v>393</v>
      </c>
      <c r="C25" s="59" t="s">
        <v>391</v>
      </c>
      <c r="D25" s="59" t="s">
        <v>394</v>
      </c>
      <c r="E25" s="60">
        <v>875</v>
      </c>
      <c r="F25" s="60">
        <v>404</v>
      </c>
      <c r="G25" s="61">
        <f>IF(F25&gt;0,L25/F25,0)</f>
        <v>0.5445544554455446</v>
      </c>
      <c r="H25" s="60">
        <f>E25+M25</f>
        <v>875</v>
      </c>
      <c r="I25" s="60">
        <v>610</v>
      </c>
      <c r="J25" s="62">
        <f t="shared" si="2"/>
        <v>0.6971428571428572</v>
      </c>
      <c r="K25" s="164"/>
      <c r="L25" s="117">
        <v>220</v>
      </c>
      <c r="M25" s="57">
        <v>0</v>
      </c>
    </row>
    <row r="26" spans="1:14" ht="16.5">
      <c r="A26" s="179">
        <v>12</v>
      </c>
      <c r="B26" s="167" t="s">
        <v>395</v>
      </c>
      <c r="C26" s="168" t="s">
        <v>396</v>
      </c>
      <c r="D26" s="50" t="s">
        <v>360</v>
      </c>
      <c r="E26" s="34">
        <v>582263</v>
      </c>
      <c r="F26" s="34">
        <v>450000</v>
      </c>
      <c r="G26" s="51">
        <v>0.6802</v>
      </c>
      <c r="H26" s="34">
        <v>845254</v>
      </c>
      <c r="I26" s="35">
        <v>730222</v>
      </c>
      <c r="J26" s="52">
        <f t="shared" si="2"/>
        <v>0.8639083636398053</v>
      </c>
      <c r="K26" s="162" t="s">
        <v>397</v>
      </c>
      <c r="L26" s="117"/>
      <c r="M26" s="53">
        <v>915010</v>
      </c>
      <c r="N26" t="s">
        <v>398</v>
      </c>
    </row>
    <row r="27" spans="1:13" ht="16.5">
      <c r="A27" s="179"/>
      <c r="B27" s="167"/>
      <c r="C27" s="168"/>
      <c r="D27" s="49" t="s">
        <v>363</v>
      </c>
      <c r="E27" s="33">
        <v>350232</v>
      </c>
      <c r="F27" s="33">
        <v>250000</v>
      </c>
      <c r="G27" s="89">
        <v>0.6417</v>
      </c>
      <c r="H27" s="33">
        <v>535936</v>
      </c>
      <c r="I27" s="37">
        <v>286156</v>
      </c>
      <c r="J27" s="55">
        <f t="shared" si="2"/>
        <v>0.5339368879866253</v>
      </c>
      <c r="K27" s="162"/>
      <c r="L27" s="117"/>
      <c r="M27" s="57"/>
    </row>
    <row r="28" spans="1:13" ht="16.5">
      <c r="A28" s="179"/>
      <c r="B28" s="167"/>
      <c r="C28" s="168"/>
      <c r="D28" s="49" t="s">
        <v>364</v>
      </c>
      <c r="E28" s="33">
        <v>311120</v>
      </c>
      <c r="F28" s="33">
        <v>200000</v>
      </c>
      <c r="G28" s="89">
        <v>0.3251</v>
      </c>
      <c r="H28" s="33">
        <v>427361</v>
      </c>
      <c r="I28" s="37">
        <v>311835</v>
      </c>
      <c r="J28" s="55">
        <f t="shared" si="2"/>
        <v>0.729675847819525</v>
      </c>
      <c r="K28" s="162"/>
      <c r="L28" s="117"/>
      <c r="M28" s="57"/>
    </row>
    <row r="29" spans="1:14" ht="16.5">
      <c r="A29" s="114">
        <v>13</v>
      </c>
      <c r="B29" s="90" t="s">
        <v>399</v>
      </c>
      <c r="C29" s="59" t="s">
        <v>366</v>
      </c>
      <c r="D29" s="59" t="s">
        <v>192</v>
      </c>
      <c r="E29" s="60">
        <v>1000000</v>
      </c>
      <c r="F29" s="60">
        <v>900000</v>
      </c>
      <c r="G29" s="61">
        <v>1</v>
      </c>
      <c r="H29" s="60">
        <v>1900000</v>
      </c>
      <c r="I29" s="60">
        <v>1038348</v>
      </c>
      <c r="J29" s="62">
        <f t="shared" si="2"/>
        <v>0.5464989473684211</v>
      </c>
      <c r="K29" s="162"/>
      <c r="L29" s="117"/>
      <c r="M29" s="57">
        <v>800000</v>
      </c>
      <c r="N29" s="91" t="s">
        <v>400</v>
      </c>
    </row>
    <row r="30" spans="1:13" ht="16.5">
      <c r="A30" s="118">
        <v>14</v>
      </c>
      <c r="B30" s="92" t="s">
        <v>401</v>
      </c>
      <c r="C30" s="93" t="s">
        <v>359</v>
      </c>
      <c r="D30" s="93" t="s">
        <v>191</v>
      </c>
      <c r="E30" s="33">
        <v>6500000</v>
      </c>
      <c r="F30" s="33">
        <v>700000</v>
      </c>
      <c r="G30" s="89">
        <f>IF(F30&gt;0,(H30-E30)/F30,0)</f>
        <v>1.4285714285714286</v>
      </c>
      <c r="H30" s="33">
        <v>7500000</v>
      </c>
      <c r="I30" s="37">
        <v>6983932</v>
      </c>
      <c r="J30" s="55">
        <f t="shared" si="2"/>
        <v>0.9311909333333334</v>
      </c>
      <c r="K30" s="162" t="s">
        <v>402</v>
      </c>
      <c r="L30" s="117"/>
      <c r="M30" s="57">
        <v>1597411</v>
      </c>
    </row>
    <row r="31" spans="1:13" ht="16.5">
      <c r="A31" s="114">
        <v>15</v>
      </c>
      <c r="B31" s="58" t="s">
        <v>403</v>
      </c>
      <c r="C31" s="59" t="s">
        <v>404</v>
      </c>
      <c r="D31" s="59" t="s">
        <v>191</v>
      </c>
      <c r="E31" s="60">
        <v>5165</v>
      </c>
      <c r="F31" s="60">
        <v>1430</v>
      </c>
      <c r="G31" s="61">
        <f>IF(F31&gt;0,(H31-E31)/F31,0)</f>
        <v>0.6902097902097902</v>
      </c>
      <c r="H31" s="60">
        <v>6152</v>
      </c>
      <c r="I31" s="94">
        <v>6144</v>
      </c>
      <c r="J31" s="62">
        <f t="shared" si="2"/>
        <v>0.9986996098829649</v>
      </c>
      <c r="K31" s="162"/>
      <c r="L31" s="117"/>
      <c r="M31" s="57">
        <v>1876</v>
      </c>
    </row>
    <row r="32" spans="1:13" ht="16.5">
      <c r="A32" s="180">
        <v>16</v>
      </c>
      <c r="B32" s="178" t="s">
        <v>405</v>
      </c>
      <c r="C32" s="176" t="s">
        <v>406</v>
      </c>
      <c r="D32" s="95" t="s">
        <v>193</v>
      </c>
      <c r="E32" s="34">
        <v>235320</v>
      </c>
      <c r="F32" s="34">
        <v>21000</v>
      </c>
      <c r="G32" s="51">
        <v>0.6062</v>
      </c>
      <c r="H32" s="34">
        <v>248124</v>
      </c>
      <c r="I32" s="35">
        <v>110779</v>
      </c>
      <c r="J32" s="52">
        <f t="shared" si="2"/>
        <v>0.4464662829875385</v>
      </c>
      <c r="K32" s="164" t="s">
        <v>407</v>
      </c>
      <c r="L32" s="119">
        <v>7698</v>
      </c>
      <c r="M32" s="57"/>
    </row>
    <row r="33" spans="1:13" ht="16.5">
      <c r="A33" s="180"/>
      <c r="B33" s="178"/>
      <c r="C33" s="176"/>
      <c r="D33" s="86" t="s">
        <v>194</v>
      </c>
      <c r="E33" s="31">
        <v>215317</v>
      </c>
      <c r="F33" s="31">
        <v>22600</v>
      </c>
      <c r="G33" s="54">
        <v>0.6009</v>
      </c>
      <c r="H33" s="31">
        <v>238312</v>
      </c>
      <c r="I33" s="36">
        <v>90800</v>
      </c>
      <c r="J33" s="67">
        <f t="shared" si="2"/>
        <v>0.38101312565040785</v>
      </c>
      <c r="K33" s="164"/>
      <c r="L33" s="119">
        <v>4416</v>
      </c>
      <c r="M33" s="57"/>
    </row>
    <row r="34" spans="1:13" ht="16.5">
      <c r="A34" s="180"/>
      <c r="B34" s="178"/>
      <c r="C34" s="176"/>
      <c r="D34" s="86" t="s">
        <v>195</v>
      </c>
      <c r="E34" s="31">
        <v>198616</v>
      </c>
      <c r="F34" s="31">
        <v>17600</v>
      </c>
      <c r="G34" s="54">
        <v>0.4505</v>
      </c>
      <c r="H34" s="31">
        <v>211274</v>
      </c>
      <c r="I34" s="36">
        <v>80066</v>
      </c>
      <c r="J34" s="67">
        <f t="shared" si="2"/>
        <v>0.37896759658074347</v>
      </c>
      <c r="K34" s="164"/>
      <c r="L34" s="119">
        <v>4683</v>
      </c>
      <c r="M34" s="57"/>
    </row>
    <row r="35" spans="1:13" ht="16.5">
      <c r="A35" s="179">
        <v>17</v>
      </c>
      <c r="B35" s="167" t="s">
        <v>408</v>
      </c>
      <c r="C35" s="168" t="s">
        <v>406</v>
      </c>
      <c r="D35" s="95" t="s">
        <v>193</v>
      </c>
      <c r="E35" s="34">
        <v>223779</v>
      </c>
      <c r="F35" s="34">
        <v>18000</v>
      </c>
      <c r="G35" s="51">
        <v>0.796</v>
      </c>
      <c r="H35" s="34">
        <v>237053</v>
      </c>
      <c r="I35" s="35">
        <v>42633</v>
      </c>
      <c r="J35" s="52">
        <f t="shared" si="2"/>
        <v>0.17984585725555044</v>
      </c>
      <c r="K35" s="164"/>
      <c r="L35" s="119">
        <v>5176</v>
      </c>
      <c r="M35" s="57"/>
    </row>
    <row r="36" spans="1:13" ht="16.5">
      <c r="A36" s="179"/>
      <c r="B36" s="167"/>
      <c r="C36" s="168"/>
      <c r="D36" s="93" t="s">
        <v>194</v>
      </c>
      <c r="E36" s="33">
        <v>195607</v>
      </c>
      <c r="F36" s="33">
        <v>37100</v>
      </c>
      <c r="G36" s="89">
        <v>0.5023</v>
      </c>
      <c r="H36" s="33">
        <v>231498</v>
      </c>
      <c r="I36" s="37">
        <v>33224</v>
      </c>
      <c r="J36" s="55">
        <f t="shared" si="2"/>
        <v>0.14351743859558183</v>
      </c>
      <c r="K36" s="164"/>
      <c r="L36" s="119">
        <v>5623</v>
      </c>
      <c r="M36" s="57"/>
    </row>
    <row r="37" spans="1:13" ht="16.5">
      <c r="A37" s="179"/>
      <c r="B37" s="167"/>
      <c r="C37" s="168"/>
      <c r="D37" s="93" t="s">
        <v>195</v>
      </c>
      <c r="E37" s="33">
        <v>134048</v>
      </c>
      <c r="F37" s="33">
        <v>28500</v>
      </c>
      <c r="G37" s="89">
        <v>0.3656</v>
      </c>
      <c r="H37" s="33">
        <v>145488</v>
      </c>
      <c r="I37" s="37">
        <v>26809</v>
      </c>
      <c r="J37" s="55">
        <f t="shared" si="2"/>
        <v>0.18426949301660617</v>
      </c>
      <c r="K37" s="164"/>
      <c r="L37" s="119">
        <v>1500</v>
      </c>
      <c r="M37" s="57"/>
    </row>
    <row r="38" spans="1:13" ht="16.5">
      <c r="A38" s="179">
        <v>18</v>
      </c>
      <c r="B38" s="167" t="s">
        <v>409</v>
      </c>
      <c r="C38" s="168" t="s">
        <v>410</v>
      </c>
      <c r="D38" s="95" t="s">
        <v>193</v>
      </c>
      <c r="E38" s="34">
        <v>13652200</v>
      </c>
      <c r="F38" s="34">
        <v>55200</v>
      </c>
      <c r="G38" s="51">
        <v>0.7826</v>
      </c>
      <c r="H38" s="34">
        <v>11746200</v>
      </c>
      <c r="I38" s="35">
        <v>7315673</v>
      </c>
      <c r="J38" s="52">
        <f t="shared" si="2"/>
        <v>0.6228118880999812</v>
      </c>
      <c r="K38" s="162" t="s">
        <v>411</v>
      </c>
      <c r="L38" s="119">
        <v>22400</v>
      </c>
      <c r="M38" s="57"/>
    </row>
    <row r="39" spans="1:13" ht="16.5">
      <c r="A39" s="179"/>
      <c r="B39" s="167"/>
      <c r="C39" s="168"/>
      <c r="D39" s="93" t="s">
        <v>194</v>
      </c>
      <c r="E39" s="33">
        <v>6472300</v>
      </c>
      <c r="F39" s="33">
        <v>59200</v>
      </c>
      <c r="G39" s="89">
        <v>0.652</v>
      </c>
      <c r="H39" s="33">
        <v>5183700</v>
      </c>
      <c r="I39" s="37">
        <v>2954709</v>
      </c>
      <c r="J39" s="55">
        <f t="shared" si="2"/>
        <v>0.57</v>
      </c>
      <c r="K39" s="162"/>
      <c r="L39" s="119">
        <v>10500</v>
      </c>
      <c r="M39" s="57"/>
    </row>
    <row r="40" spans="1:13" ht="16.5">
      <c r="A40" s="179"/>
      <c r="B40" s="167"/>
      <c r="C40" s="168"/>
      <c r="D40" s="93" t="s">
        <v>195</v>
      </c>
      <c r="E40" s="33">
        <v>7902900</v>
      </c>
      <c r="F40" s="33">
        <v>75000</v>
      </c>
      <c r="G40" s="89">
        <v>0.4533</v>
      </c>
      <c r="H40" s="33">
        <v>6315100</v>
      </c>
      <c r="I40" s="37">
        <v>3645051</v>
      </c>
      <c r="J40" s="55">
        <f t="shared" si="2"/>
        <v>0.577196085572675</v>
      </c>
      <c r="K40" s="162"/>
      <c r="L40" s="119">
        <v>13100</v>
      </c>
      <c r="M40" s="57"/>
    </row>
    <row r="41" spans="1:13" ht="16.5">
      <c r="A41" s="120">
        <v>19</v>
      </c>
      <c r="B41" s="98" t="s">
        <v>412</v>
      </c>
      <c r="C41" s="99" t="s">
        <v>413</v>
      </c>
      <c r="D41" s="100" t="s">
        <v>371</v>
      </c>
      <c r="E41" s="94">
        <v>10665</v>
      </c>
      <c r="F41" s="99" t="s">
        <v>376</v>
      </c>
      <c r="G41" s="61" t="s">
        <v>376</v>
      </c>
      <c r="H41" s="60">
        <v>10665</v>
      </c>
      <c r="I41" s="94">
        <v>3600</v>
      </c>
      <c r="J41" s="62">
        <f t="shared" si="2"/>
        <v>0.33755274261603374</v>
      </c>
      <c r="K41" s="123" t="s">
        <v>414</v>
      </c>
      <c r="L41" s="117"/>
      <c r="M41" s="57"/>
    </row>
    <row r="42" spans="1:13" ht="17.25" thickBot="1">
      <c r="A42" s="121">
        <v>20</v>
      </c>
      <c r="B42" s="102" t="s">
        <v>415</v>
      </c>
      <c r="C42" s="103" t="s">
        <v>413</v>
      </c>
      <c r="D42" s="104" t="s">
        <v>196</v>
      </c>
      <c r="E42" s="105">
        <v>28864</v>
      </c>
      <c r="F42" s="106" t="s">
        <v>376</v>
      </c>
      <c r="G42" s="106" t="s">
        <v>376</v>
      </c>
      <c r="H42" s="107">
        <v>28864</v>
      </c>
      <c r="I42" s="105">
        <v>10506</v>
      </c>
      <c r="J42" s="108">
        <f t="shared" si="2"/>
        <v>0.36398281596452325</v>
      </c>
      <c r="K42" s="124" t="s">
        <v>416</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4.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A1" sqref="A1"/>
      <selection pane="topRight" activeCell="E1" sqref="E1"/>
      <selection pane="bottomLeft" activeCell="A4" sqref="A4"/>
      <selection pane="bottomRight" activeCell="H38" sqref="H38:I40"/>
      <selection pane="topLeft"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336</v>
      </c>
      <c r="L2" s="41"/>
    </row>
    <row r="3" spans="1:13" ht="38.25" customHeight="1">
      <c r="A3" s="113"/>
      <c r="B3" s="44" t="s">
        <v>199</v>
      </c>
      <c r="C3" s="45" t="s">
        <v>200</v>
      </c>
      <c r="D3" s="44" t="s">
        <v>201</v>
      </c>
      <c r="E3" s="46" t="s">
        <v>202</v>
      </c>
      <c r="F3" s="46" t="s">
        <v>203</v>
      </c>
      <c r="G3" s="46" t="s">
        <v>204</v>
      </c>
      <c r="H3" s="46" t="s">
        <v>205</v>
      </c>
      <c r="I3" s="46" t="s">
        <v>206</v>
      </c>
      <c r="J3" s="44" t="s">
        <v>207</v>
      </c>
      <c r="K3" s="47" t="s">
        <v>208</v>
      </c>
      <c r="L3" s="48" t="s">
        <v>209</v>
      </c>
      <c r="M3" t="s">
        <v>210</v>
      </c>
    </row>
    <row r="4" spans="1:14" ht="16.5">
      <c r="A4" s="179">
        <v>1</v>
      </c>
      <c r="B4" s="167" t="s">
        <v>211</v>
      </c>
      <c r="C4" s="168" t="s">
        <v>212</v>
      </c>
      <c r="D4" s="50" t="s">
        <v>213</v>
      </c>
      <c r="E4" s="34">
        <v>8253465</v>
      </c>
      <c r="F4" s="34">
        <v>1137000</v>
      </c>
      <c r="G4" s="51">
        <f aca="true" t="shared" si="0" ref="G4:G15">IF(F4&gt;0,L4/F4,0)</f>
        <v>0.21838170624450307</v>
      </c>
      <c r="H4" s="34">
        <v>8312765</v>
      </c>
      <c r="I4" s="34">
        <v>6714234</v>
      </c>
      <c r="J4" s="52">
        <f aca="true" t="shared" si="1" ref="J4:J21">I4/H4</f>
        <v>0.8077016492105815</v>
      </c>
      <c r="K4" s="162" t="s">
        <v>333</v>
      </c>
      <c r="L4" s="53">
        <v>248300</v>
      </c>
      <c r="M4" s="53">
        <v>91300</v>
      </c>
      <c r="N4" t="s">
        <v>215</v>
      </c>
    </row>
    <row r="5" spans="1:13" ht="16.5">
      <c r="A5" s="179"/>
      <c r="B5" s="167"/>
      <c r="C5" s="168"/>
      <c r="D5" s="49" t="s">
        <v>216</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217</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218</v>
      </c>
      <c r="C7" s="168" t="s">
        <v>219</v>
      </c>
      <c r="D7" s="50" t="s">
        <v>213</v>
      </c>
      <c r="E7" s="34">
        <v>79129</v>
      </c>
      <c r="F7" s="34">
        <v>832</v>
      </c>
      <c r="G7" s="51">
        <f t="shared" si="0"/>
        <v>0.15384615384615385</v>
      </c>
      <c r="H7" s="34">
        <f>E7+L7</f>
        <v>79257</v>
      </c>
      <c r="I7" s="34">
        <v>18428</v>
      </c>
      <c r="J7" s="52">
        <f t="shared" si="1"/>
        <v>0.23250943134360372</v>
      </c>
      <c r="K7" s="169"/>
      <c r="L7" s="53">
        <v>128</v>
      </c>
      <c r="M7" s="53">
        <v>1912</v>
      </c>
      <c r="N7" t="s">
        <v>220</v>
      </c>
    </row>
    <row r="8" spans="1:13" ht="16.5">
      <c r="A8" s="179"/>
      <c r="B8" s="170"/>
      <c r="C8" s="168"/>
      <c r="D8" s="49" t="s">
        <v>216</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217</v>
      </c>
      <c r="E9" s="33">
        <v>41150</v>
      </c>
      <c r="F9" s="31">
        <v>1486</v>
      </c>
      <c r="G9" s="54">
        <f t="shared" si="0"/>
        <v>0.9582772543741588</v>
      </c>
      <c r="H9" s="33">
        <f>E9+L9</f>
        <v>42574</v>
      </c>
      <c r="I9" s="33">
        <v>5508</v>
      </c>
      <c r="J9" s="55">
        <f t="shared" si="1"/>
        <v>0.12937473575421618</v>
      </c>
      <c r="K9" s="169"/>
      <c r="L9" s="56">
        <v>1424</v>
      </c>
      <c r="M9" s="57">
        <v>1592</v>
      </c>
    </row>
    <row r="10" spans="1:13" ht="16.5">
      <c r="A10" s="179">
        <v>3</v>
      </c>
      <c r="B10" s="170" t="s">
        <v>221</v>
      </c>
      <c r="C10" s="168" t="s">
        <v>219</v>
      </c>
      <c r="D10" s="50" t="s">
        <v>213</v>
      </c>
      <c r="E10" s="34">
        <v>8177</v>
      </c>
      <c r="F10" s="34">
        <v>0</v>
      </c>
      <c r="G10" s="51">
        <f t="shared" si="0"/>
        <v>0</v>
      </c>
      <c r="H10" s="34">
        <f>E10+L10</f>
        <v>8177</v>
      </c>
      <c r="I10" s="34">
        <v>4560</v>
      </c>
      <c r="J10" s="52">
        <f t="shared" si="1"/>
        <v>0.5576617341323223</v>
      </c>
      <c r="K10" s="169"/>
      <c r="L10" s="53">
        <v>0</v>
      </c>
      <c r="M10" s="53">
        <v>2534</v>
      </c>
    </row>
    <row r="11" spans="1:13" ht="16.5">
      <c r="A11" s="179"/>
      <c r="B11" s="170"/>
      <c r="C11" s="168"/>
      <c r="D11" s="49" t="s">
        <v>216</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217</v>
      </c>
      <c r="E12" s="33">
        <v>5614</v>
      </c>
      <c r="F12" s="33">
        <v>0</v>
      </c>
      <c r="G12" s="54">
        <f t="shared" si="0"/>
        <v>0</v>
      </c>
      <c r="H12" s="33">
        <f>E12+L12</f>
        <v>5629</v>
      </c>
      <c r="I12" s="33">
        <v>1687</v>
      </c>
      <c r="J12" s="55">
        <f t="shared" si="1"/>
        <v>0.2996979925386392</v>
      </c>
      <c r="K12" s="169"/>
      <c r="L12" s="56">
        <v>15</v>
      </c>
      <c r="M12" s="57">
        <v>3262</v>
      </c>
    </row>
    <row r="13" spans="1:13" ht="16.5">
      <c r="A13" s="179">
        <v>4</v>
      </c>
      <c r="B13" s="170" t="s">
        <v>222</v>
      </c>
      <c r="C13" s="168" t="s">
        <v>219</v>
      </c>
      <c r="D13" s="50" t="s">
        <v>213</v>
      </c>
      <c r="E13" s="34">
        <v>3445</v>
      </c>
      <c r="F13" s="34">
        <v>2670</v>
      </c>
      <c r="G13" s="51">
        <f t="shared" si="0"/>
        <v>0.10486891385767791</v>
      </c>
      <c r="H13" s="34">
        <f>E13+L13</f>
        <v>3725</v>
      </c>
      <c r="I13" s="34">
        <v>700</v>
      </c>
      <c r="J13" s="52">
        <f t="shared" si="1"/>
        <v>0.18791946308724833</v>
      </c>
      <c r="K13" s="169"/>
      <c r="L13" s="53">
        <v>280</v>
      </c>
      <c r="M13" s="53">
        <v>2910</v>
      </c>
    </row>
    <row r="14" spans="1:13" ht="16.5">
      <c r="A14" s="179"/>
      <c r="B14" s="170"/>
      <c r="C14" s="168"/>
      <c r="D14" s="49" t="s">
        <v>216</v>
      </c>
      <c r="E14" s="33">
        <v>1260</v>
      </c>
      <c r="F14" s="33">
        <v>0</v>
      </c>
      <c r="G14" s="54">
        <f t="shared" si="0"/>
        <v>0</v>
      </c>
      <c r="H14" s="33">
        <f>E14+L14</f>
        <v>1260</v>
      </c>
      <c r="I14" s="33">
        <v>74</v>
      </c>
      <c r="J14" s="55">
        <f t="shared" si="1"/>
        <v>0.05873015873015873</v>
      </c>
      <c r="K14" s="169"/>
      <c r="L14" s="56">
        <v>0</v>
      </c>
      <c r="M14" s="57">
        <v>650</v>
      </c>
    </row>
    <row r="15" spans="1:13" ht="16.5">
      <c r="A15" s="179"/>
      <c r="B15" s="170"/>
      <c r="C15" s="168"/>
      <c r="D15" s="49" t="s">
        <v>217</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223</v>
      </c>
      <c r="C16" s="59" t="s">
        <v>212</v>
      </c>
      <c r="D16" s="59" t="s">
        <v>224</v>
      </c>
      <c r="E16" s="60">
        <v>2088000</v>
      </c>
      <c r="F16" s="60">
        <v>60000</v>
      </c>
      <c r="G16" s="61">
        <v>0</v>
      </c>
      <c r="H16" s="60">
        <v>2289480</v>
      </c>
      <c r="I16" s="60">
        <v>1333260</v>
      </c>
      <c r="J16" s="62">
        <f t="shared" si="1"/>
        <v>0.5823418418156088</v>
      </c>
      <c r="K16" s="63" t="s">
        <v>332</v>
      </c>
      <c r="L16" s="56"/>
      <c r="M16" s="57"/>
    </row>
    <row r="17" spans="1:13" ht="16.5">
      <c r="A17" s="181">
        <v>6</v>
      </c>
      <c r="B17" s="64" t="s">
        <v>188</v>
      </c>
      <c r="C17" s="65" t="s">
        <v>189</v>
      </c>
      <c r="D17" s="65" t="s">
        <v>190</v>
      </c>
      <c r="E17" s="31">
        <v>74840</v>
      </c>
      <c r="F17" s="66" t="s">
        <v>225</v>
      </c>
      <c r="G17" s="66" t="s">
        <v>225</v>
      </c>
      <c r="H17" s="31">
        <v>74840</v>
      </c>
      <c r="I17" s="31">
        <v>58542</v>
      </c>
      <c r="J17" s="67">
        <f t="shared" si="1"/>
        <v>0.7822287546766435</v>
      </c>
      <c r="K17" s="173" t="s">
        <v>343</v>
      </c>
      <c r="L17" s="56"/>
      <c r="M17" s="57"/>
    </row>
    <row r="18" spans="1:14" ht="16.5">
      <c r="A18" s="182"/>
      <c r="B18" s="64" t="s">
        <v>227</v>
      </c>
      <c r="C18" s="65" t="s">
        <v>189</v>
      </c>
      <c r="D18" s="65" t="s">
        <v>190</v>
      </c>
      <c r="E18" s="31">
        <v>30000</v>
      </c>
      <c r="F18" s="66" t="s">
        <v>225</v>
      </c>
      <c r="G18" s="66" t="s">
        <v>225</v>
      </c>
      <c r="H18" s="115">
        <v>30000</v>
      </c>
      <c r="I18" s="115">
        <v>6847</v>
      </c>
      <c r="J18" s="67">
        <f t="shared" si="1"/>
        <v>0.22823333333333334</v>
      </c>
      <c r="K18" s="174"/>
      <c r="L18" s="69"/>
      <c r="M18" s="57">
        <v>1968000</v>
      </c>
      <c r="N18" t="s">
        <v>228</v>
      </c>
    </row>
    <row r="19" spans="1:15" ht="16.5">
      <c r="A19" s="179">
        <v>7</v>
      </c>
      <c r="B19" s="167" t="s">
        <v>229</v>
      </c>
      <c r="C19" s="168" t="s">
        <v>230</v>
      </c>
      <c r="D19" s="50" t="s">
        <v>213</v>
      </c>
      <c r="E19" s="70">
        <v>657555</v>
      </c>
      <c r="F19" s="71" t="s">
        <v>225</v>
      </c>
      <c r="G19" s="72" t="s">
        <v>225</v>
      </c>
      <c r="H19" s="73">
        <v>726169</v>
      </c>
      <c r="I19" s="34">
        <v>665045</v>
      </c>
      <c r="J19" s="74">
        <f t="shared" si="1"/>
        <v>0.915826756581457</v>
      </c>
      <c r="K19" s="162" t="s">
        <v>337</v>
      </c>
      <c r="L19" s="75"/>
      <c r="M19" s="31">
        <v>653985</v>
      </c>
      <c r="N19" s="76"/>
      <c r="O19" s="76"/>
    </row>
    <row r="20" spans="1:15" ht="16.5">
      <c r="A20" s="179"/>
      <c r="B20" s="167"/>
      <c r="C20" s="168"/>
      <c r="D20" s="49" t="s">
        <v>216</v>
      </c>
      <c r="E20" s="77">
        <v>327445</v>
      </c>
      <c r="F20" s="78" t="s">
        <v>225</v>
      </c>
      <c r="G20" s="79" t="s">
        <v>225</v>
      </c>
      <c r="H20" s="80">
        <v>382018</v>
      </c>
      <c r="I20" s="31">
        <v>283667</v>
      </c>
      <c r="J20" s="81">
        <f t="shared" si="1"/>
        <v>0.7425487804239591</v>
      </c>
      <c r="K20" s="162"/>
      <c r="L20" s="75"/>
      <c r="M20" s="31">
        <v>322856</v>
      </c>
      <c r="N20" s="76"/>
      <c r="O20" s="76"/>
    </row>
    <row r="21" spans="1:15" ht="16.5">
      <c r="A21" s="179"/>
      <c r="B21" s="175"/>
      <c r="C21" s="168"/>
      <c r="D21" s="49" t="s">
        <v>217</v>
      </c>
      <c r="E21" s="77">
        <v>324702</v>
      </c>
      <c r="F21" s="78" t="s">
        <v>225</v>
      </c>
      <c r="G21" s="79" t="s">
        <v>225</v>
      </c>
      <c r="H21" s="80">
        <v>394065</v>
      </c>
      <c r="I21" s="31">
        <v>323504</v>
      </c>
      <c r="J21" s="81">
        <f t="shared" si="1"/>
        <v>0.8209407077512593</v>
      </c>
      <c r="K21" s="162"/>
      <c r="L21" s="75"/>
      <c r="M21" s="31">
        <v>318770</v>
      </c>
      <c r="N21" s="76"/>
      <c r="O21" s="76"/>
    </row>
    <row r="22" spans="1:13" ht="33">
      <c r="A22" s="114">
        <v>8</v>
      </c>
      <c r="B22" s="58" t="s">
        <v>232</v>
      </c>
      <c r="C22" s="59" t="s">
        <v>230</v>
      </c>
      <c r="D22" s="59" t="s">
        <v>191</v>
      </c>
      <c r="E22" s="82" t="s">
        <v>233</v>
      </c>
      <c r="F22" s="83" t="s">
        <v>225</v>
      </c>
      <c r="G22" s="61">
        <v>1</v>
      </c>
      <c r="H22" s="60">
        <v>11</v>
      </c>
      <c r="I22" s="83" t="s">
        <v>225</v>
      </c>
      <c r="J22" s="61" t="s">
        <v>225</v>
      </c>
      <c r="K22" s="126" t="s">
        <v>338</v>
      </c>
      <c r="L22" s="84"/>
      <c r="M22" s="57">
        <v>11</v>
      </c>
    </row>
    <row r="23" spans="1:13" ht="16.5">
      <c r="A23" s="114">
        <v>9</v>
      </c>
      <c r="B23" s="58" t="s">
        <v>329</v>
      </c>
      <c r="C23" s="59" t="s">
        <v>330</v>
      </c>
      <c r="D23" s="59" t="s">
        <v>191</v>
      </c>
      <c r="E23" s="82" t="s">
        <v>233</v>
      </c>
      <c r="F23" s="83">
        <v>14</v>
      </c>
      <c r="G23" s="61">
        <v>0</v>
      </c>
      <c r="H23" s="82" t="s">
        <v>233</v>
      </c>
      <c r="I23" s="82" t="s">
        <v>233</v>
      </c>
      <c r="J23" s="61">
        <v>0</v>
      </c>
      <c r="K23" s="63" t="s">
        <v>331</v>
      </c>
      <c r="L23" s="84"/>
      <c r="M23" s="57"/>
    </row>
    <row r="24" spans="1:13" ht="16.5">
      <c r="A24" s="116">
        <v>10</v>
      </c>
      <c r="B24" s="85" t="s">
        <v>234</v>
      </c>
      <c r="C24" s="86" t="s">
        <v>235</v>
      </c>
      <c r="D24" s="86" t="s">
        <v>191</v>
      </c>
      <c r="E24" s="31">
        <v>480</v>
      </c>
      <c r="F24" s="31">
        <v>0</v>
      </c>
      <c r="G24" s="54">
        <f>IF(F24&gt;0,L24/F24,0)</f>
        <v>0</v>
      </c>
      <c r="H24" s="31">
        <v>570</v>
      </c>
      <c r="I24" s="31">
        <v>279</v>
      </c>
      <c r="J24" s="67">
        <f>I24/H24</f>
        <v>0.48947368421052634</v>
      </c>
      <c r="K24" s="162" t="s">
        <v>339</v>
      </c>
      <c r="L24" s="87"/>
      <c r="M24" s="57">
        <v>0</v>
      </c>
    </row>
    <row r="25" spans="1:13" ht="16.5">
      <c r="A25" s="114">
        <v>11</v>
      </c>
      <c r="B25" s="58" t="s">
        <v>237</v>
      </c>
      <c r="C25" s="59" t="s">
        <v>235</v>
      </c>
      <c r="D25" s="59" t="s">
        <v>238</v>
      </c>
      <c r="E25" s="60">
        <v>875</v>
      </c>
      <c r="F25" s="60">
        <v>404</v>
      </c>
      <c r="G25" s="61">
        <f>IF(F25&gt;0,L25/F25,0)</f>
        <v>0.5445544554455446</v>
      </c>
      <c r="H25" s="60">
        <f>E25+M25</f>
        <v>875</v>
      </c>
      <c r="I25" s="60">
        <v>612</v>
      </c>
      <c r="J25" s="62">
        <f>I25/H25</f>
        <v>0.6994285714285714</v>
      </c>
      <c r="K25" s="164"/>
      <c r="L25" s="117">
        <v>220</v>
      </c>
      <c r="M25" s="57">
        <v>0</v>
      </c>
    </row>
    <row r="26" spans="1:14" ht="16.5">
      <c r="A26" s="179">
        <v>12</v>
      </c>
      <c r="B26" s="167" t="s">
        <v>239</v>
      </c>
      <c r="C26" s="168" t="s">
        <v>240</v>
      </c>
      <c r="D26" s="50" t="s">
        <v>213</v>
      </c>
      <c r="E26" s="34">
        <v>582263</v>
      </c>
      <c r="F26" s="34">
        <v>450000</v>
      </c>
      <c r="G26" s="51">
        <v>1.0198</v>
      </c>
      <c r="H26" s="34">
        <v>891392</v>
      </c>
      <c r="I26" s="35">
        <v>749227</v>
      </c>
      <c r="J26" s="52">
        <v>0.8405</v>
      </c>
      <c r="K26" s="162" t="s">
        <v>340</v>
      </c>
      <c r="L26" s="117"/>
      <c r="M26" s="53">
        <v>915010</v>
      </c>
      <c r="N26" t="s">
        <v>242</v>
      </c>
    </row>
    <row r="27" spans="1:13" ht="16.5">
      <c r="A27" s="179"/>
      <c r="B27" s="167"/>
      <c r="C27" s="168"/>
      <c r="D27" s="49" t="s">
        <v>216</v>
      </c>
      <c r="E27" s="33">
        <v>350232</v>
      </c>
      <c r="F27" s="33">
        <v>250000</v>
      </c>
      <c r="G27" s="89">
        <v>0.6417</v>
      </c>
      <c r="H27" s="33">
        <v>537792</v>
      </c>
      <c r="I27" s="37">
        <v>292408</v>
      </c>
      <c r="J27" s="55">
        <v>0.5437</v>
      </c>
      <c r="K27" s="162"/>
      <c r="L27" s="117"/>
      <c r="M27" s="57"/>
    </row>
    <row r="28" spans="1:13" ht="16.5">
      <c r="A28" s="179"/>
      <c r="B28" s="167"/>
      <c r="C28" s="168"/>
      <c r="D28" s="49" t="s">
        <v>217</v>
      </c>
      <c r="E28" s="33">
        <v>311120</v>
      </c>
      <c r="F28" s="33">
        <v>200000</v>
      </c>
      <c r="G28" s="89">
        <v>0.5894</v>
      </c>
      <c r="H28" s="33">
        <v>438036</v>
      </c>
      <c r="I28" s="37">
        <v>321090</v>
      </c>
      <c r="J28" s="55">
        <v>0.733</v>
      </c>
      <c r="K28" s="162"/>
      <c r="L28" s="117"/>
      <c r="M28" s="57"/>
    </row>
    <row r="29" spans="1:14" ht="16.5">
      <c r="A29" s="114">
        <v>13</v>
      </c>
      <c r="B29" s="90" t="s">
        <v>243</v>
      </c>
      <c r="C29" s="59" t="s">
        <v>219</v>
      </c>
      <c r="D29" s="59" t="s">
        <v>192</v>
      </c>
      <c r="E29" s="60">
        <v>1000000</v>
      </c>
      <c r="F29" s="60">
        <v>900000</v>
      </c>
      <c r="G29" s="61">
        <v>1</v>
      </c>
      <c r="H29" s="60">
        <v>1900000</v>
      </c>
      <c r="I29" s="60">
        <v>1070431</v>
      </c>
      <c r="J29" s="62">
        <f aca="true" t="shared" si="2" ref="J29:J42">I29/H29</f>
        <v>0.5633847368421052</v>
      </c>
      <c r="K29" s="162"/>
      <c r="L29" s="117"/>
      <c r="M29" s="57">
        <v>800000</v>
      </c>
      <c r="N29" s="91" t="s">
        <v>244</v>
      </c>
    </row>
    <row r="30" spans="1:13" ht="16.5">
      <c r="A30" s="118">
        <v>14</v>
      </c>
      <c r="B30" s="92" t="s">
        <v>245</v>
      </c>
      <c r="C30" s="93" t="s">
        <v>212</v>
      </c>
      <c r="D30" s="93" t="s">
        <v>191</v>
      </c>
      <c r="E30" s="33">
        <v>6500000</v>
      </c>
      <c r="F30" s="33">
        <v>700000</v>
      </c>
      <c r="G30" s="89">
        <f>IF(F30&gt;0,(H30-E30)/F30,0)</f>
        <v>1.4285714285714286</v>
      </c>
      <c r="H30" s="33">
        <v>7500000</v>
      </c>
      <c r="I30" s="37">
        <v>7103734</v>
      </c>
      <c r="J30" s="55">
        <f t="shared" si="2"/>
        <v>0.9471645333333333</v>
      </c>
      <c r="K30" s="162" t="s">
        <v>334</v>
      </c>
      <c r="L30" s="117"/>
      <c r="M30" s="57">
        <v>1597411</v>
      </c>
    </row>
    <row r="31" spans="1:13" ht="16.5">
      <c r="A31" s="114">
        <v>15</v>
      </c>
      <c r="B31" s="58" t="s">
        <v>247</v>
      </c>
      <c r="C31" s="59" t="s">
        <v>248</v>
      </c>
      <c r="D31" s="59" t="s">
        <v>191</v>
      </c>
      <c r="E31" s="60">
        <v>5165</v>
      </c>
      <c r="F31" s="60">
        <v>1430</v>
      </c>
      <c r="G31" s="61">
        <f>IF(F31&gt;0,(H31-E31)/F31,0)</f>
        <v>0.8167832167832167</v>
      </c>
      <c r="H31" s="60">
        <v>6333</v>
      </c>
      <c r="I31" s="94">
        <v>6329</v>
      </c>
      <c r="J31" s="62">
        <f t="shared" si="2"/>
        <v>0.9993683878098847</v>
      </c>
      <c r="K31" s="162"/>
      <c r="L31" s="117"/>
      <c r="M31" s="57">
        <v>1876</v>
      </c>
    </row>
    <row r="32" spans="1:13" ht="16.5">
      <c r="A32" s="180">
        <v>16</v>
      </c>
      <c r="B32" s="178" t="s">
        <v>249</v>
      </c>
      <c r="C32" s="176" t="s">
        <v>250</v>
      </c>
      <c r="D32" s="95" t="s">
        <v>193</v>
      </c>
      <c r="E32" s="34">
        <v>235320</v>
      </c>
      <c r="F32" s="34">
        <v>21000</v>
      </c>
      <c r="G32" s="51">
        <v>0.7114</v>
      </c>
      <c r="H32" s="34">
        <v>252684</v>
      </c>
      <c r="I32" s="35">
        <v>113609</v>
      </c>
      <c r="J32" s="52">
        <f t="shared" si="2"/>
        <v>0.44960899779962327</v>
      </c>
      <c r="K32" s="164" t="s">
        <v>341</v>
      </c>
      <c r="L32" s="119">
        <v>7698</v>
      </c>
      <c r="M32" s="57"/>
    </row>
    <row r="33" spans="1:13" ht="16.5">
      <c r="A33" s="180"/>
      <c r="B33" s="178"/>
      <c r="C33" s="176"/>
      <c r="D33" s="86" t="s">
        <v>194</v>
      </c>
      <c r="E33" s="31">
        <v>215317</v>
      </c>
      <c r="F33" s="31">
        <v>22600</v>
      </c>
      <c r="G33" s="54">
        <v>0.7226</v>
      </c>
      <c r="H33" s="31">
        <v>239529</v>
      </c>
      <c r="I33" s="36">
        <v>91716</v>
      </c>
      <c r="J33" s="67">
        <f t="shared" si="2"/>
        <v>0.3829014440840149</v>
      </c>
      <c r="K33" s="164"/>
      <c r="L33" s="119">
        <v>4416</v>
      </c>
      <c r="M33" s="57"/>
    </row>
    <row r="34" spans="1:13" ht="16.5">
      <c r="A34" s="180"/>
      <c r="B34" s="178"/>
      <c r="C34" s="176"/>
      <c r="D34" s="86" t="s">
        <v>195</v>
      </c>
      <c r="E34" s="31">
        <v>198616</v>
      </c>
      <c r="F34" s="31">
        <v>17600</v>
      </c>
      <c r="G34" s="54">
        <v>0.577</v>
      </c>
      <c r="H34" s="31">
        <v>203096</v>
      </c>
      <c r="I34" s="36">
        <v>79178</v>
      </c>
      <c r="J34" s="67">
        <f t="shared" si="2"/>
        <v>0.3898550439201166</v>
      </c>
      <c r="K34" s="164"/>
      <c r="L34" s="119">
        <v>4683</v>
      </c>
      <c r="M34" s="57"/>
    </row>
    <row r="35" spans="1:13" ht="16.5">
      <c r="A35" s="179">
        <v>17</v>
      </c>
      <c r="B35" s="167" t="s">
        <v>252</v>
      </c>
      <c r="C35" s="168" t="s">
        <v>250</v>
      </c>
      <c r="D35" s="95" t="s">
        <v>193</v>
      </c>
      <c r="E35" s="34">
        <v>223779</v>
      </c>
      <c r="F35" s="34">
        <v>18000</v>
      </c>
      <c r="G35" s="51">
        <v>0.796</v>
      </c>
      <c r="H35" s="34">
        <v>239142</v>
      </c>
      <c r="I35" s="35">
        <v>43532</v>
      </c>
      <c r="J35" s="52">
        <f t="shared" si="2"/>
        <v>0.18203410525963654</v>
      </c>
      <c r="K35" s="164"/>
      <c r="L35" s="119">
        <v>5176</v>
      </c>
      <c r="M35" s="57"/>
    </row>
    <row r="36" spans="1:13" ht="16.5">
      <c r="A36" s="179"/>
      <c r="B36" s="167"/>
      <c r="C36" s="168"/>
      <c r="D36" s="93" t="s">
        <v>194</v>
      </c>
      <c r="E36" s="33">
        <v>195607</v>
      </c>
      <c r="F36" s="33">
        <v>37100</v>
      </c>
      <c r="G36" s="89">
        <v>0.6062</v>
      </c>
      <c r="H36" s="33">
        <v>232311</v>
      </c>
      <c r="I36" s="37">
        <v>33612</v>
      </c>
      <c r="J36" s="55">
        <f t="shared" si="2"/>
        <v>0.144685357129021</v>
      </c>
      <c r="K36" s="164"/>
      <c r="L36" s="119">
        <v>5623</v>
      </c>
      <c r="M36" s="57"/>
    </row>
    <row r="37" spans="1:13" ht="16.5">
      <c r="A37" s="179"/>
      <c r="B37" s="167"/>
      <c r="C37" s="168"/>
      <c r="D37" s="93" t="s">
        <v>195</v>
      </c>
      <c r="E37" s="33">
        <v>134048</v>
      </c>
      <c r="F37" s="33">
        <v>28500</v>
      </c>
      <c r="G37" s="89">
        <v>0.4131</v>
      </c>
      <c r="H37" s="33">
        <v>145821</v>
      </c>
      <c r="I37" s="37">
        <v>27131</v>
      </c>
      <c r="J37" s="55">
        <f t="shared" si="2"/>
        <v>0.18605687795310688</v>
      </c>
      <c r="K37" s="164"/>
      <c r="L37" s="119">
        <v>1500</v>
      </c>
      <c r="M37" s="57"/>
    </row>
    <row r="38" spans="1:13" ht="16.5">
      <c r="A38" s="179">
        <v>18</v>
      </c>
      <c r="B38" s="167" t="s">
        <v>253</v>
      </c>
      <c r="C38" s="168" t="s">
        <v>254</v>
      </c>
      <c r="D38" s="95" t="s">
        <v>193</v>
      </c>
      <c r="E38" s="34">
        <v>13652200</v>
      </c>
      <c r="F38" s="34">
        <v>55200</v>
      </c>
      <c r="G38" s="51">
        <v>0.9493</v>
      </c>
      <c r="H38" s="34">
        <v>11759400</v>
      </c>
      <c r="I38" s="35">
        <v>7322644</v>
      </c>
      <c r="J38" s="52">
        <f t="shared" si="2"/>
        <v>0.6227055802166778</v>
      </c>
      <c r="K38" s="162" t="s">
        <v>342</v>
      </c>
      <c r="L38" s="119">
        <v>22400</v>
      </c>
      <c r="M38" s="57"/>
    </row>
    <row r="39" spans="1:13" ht="16.5">
      <c r="A39" s="179"/>
      <c r="B39" s="167"/>
      <c r="C39" s="168"/>
      <c r="D39" s="93" t="s">
        <v>194</v>
      </c>
      <c r="E39" s="33">
        <v>6472300</v>
      </c>
      <c r="F39" s="33">
        <v>59200</v>
      </c>
      <c r="G39" s="89">
        <v>0.7162</v>
      </c>
      <c r="H39" s="33">
        <v>5185500</v>
      </c>
      <c r="I39" s="37">
        <v>2960921</v>
      </c>
      <c r="J39" s="55">
        <f t="shared" si="2"/>
        <v>0.5710000964227172</v>
      </c>
      <c r="K39" s="162"/>
      <c r="L39" s="119">
        <v>10500</v>
      </c>
      <c r="M39" s="57"/>
    </row>
    <row r="40" spans="1:13" ht="16.5">
      <c r="A40" s="179"/>
      <c r="B40" s="167"/>
      <c r="C40" s="168"/>
      <c r="D40" s="93" t="s">
        <v>195</v>
      </c>
      <c r="E40" s="33">
        <v>7902900</v>
      </c>
      <c r="F40" s="33">
        <v>75000</v>
      </c>
      <c r="G40" s="89">
        <v>0.4533</v>
      </c>
      <c r="H40" s="33">
        <v>6317300</v>
      </c>
      <c r="I40" s="37">
        <v>3648435</v>
      </c>
      <c r="J40" s="55">
        <f t="shared" si="2"/>
        <v>0.5775307488958891</v>
      </c>
      <c r="K40" s="162"/>
      <c r="L40" s="119">
        <v>13100</v>
      </c>
      <c r="M40" s="57"/>
    </row>
    <row r="41" spans="1:13" ht="16.5">
      <c r="A41" s="120">
        <v>19</v>
      </c>
      <c r="B41" s="98" t="s">
        <v>256</v>
      </c>
      <c r="C41" s="99" t="s">
        <v>257</v>
      </c>
      <c r="D41" s="100" t="s">
        <v>224</v>
      </c>
      <c r="E41" s="94">
        <v>10665</v>
      </c>
      <c r="F41" s="99" t="s">
        <v>225</v>
      </c>
      <c r="G41" s="61" t="s">
        <v>225</v>
      </c>
      <c r="H41" s="60">
        <v>10665</v>
      </c>
      <c r="I41" s="94">
        <v>3600</v>
      </c>
      <c r="J41" s="62">
        <f t="shared" si="2"/>
        <v>0.33755274261603374</v>
      </c>
      <c r="K41" s="123" t="s">
        <v>335</v>
      </c>
      <c r="L41" s="117"/>
      <c r="M41" s="57"/>
    </row>
    <row r="42" spans="1:13" ht="17.25" thickBot="1">
      <c r="A42" s="121">
        <v>20</v>
      </c>
      <c r="B42" s="102" t="s">
        <v>259</v>
      </c>
      <c r="C42" s="103" t="s">
        <v>257</v>
      </c>
      <c r="D42" s="104" t="s">
        <v>196</v>
      </c>
      <c r="E42" s="105">
        <v>28864</v>
      </c>
      <c r="F42" s="106" t="s">
        <v>225</v>
      </c>
      <c r="G42" s="106" t="s">
        <v>225</v>
      </c>
      <c r="H42" s="107">
        <v>28864</v>
      </c>
      <c r="I42" s="105">
        <v>10506</v>
      </c>
      <c r="J42" s="108">
        <f t="shared" si="2"/>
        <v>0.36398281596452325</v>
      </c>
      <c r="K42" s="124" t="s">
        <v>328</v>
      </c>
      <c r="L42" s="122"/>
      <c r="M42" s="57"/>
    </row>
  </sheetData>
  <mergeCells count="37">
    <mergeCell ref="B38:B40"/>
    <mergeCell ref="A38:A40"/>
    <mergeCell ref="C32:C34"/>
    <mergeCell ref="C35:C37"/>
    <mergeCell ref="C38:C40"/>
    <mergeCell ref="A32:A34"/>
    <mergeCell ref="B32:B34"/>
    <mergeCell ref="B35:B37"/>
    <mergeCell ref="A35:A37"/>
    <mergeCell ref="A26:A28"/>
    <mergeCell ref="B26:B28"/>
    <mergeCell ref="C26:C28"/>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8:K40"/>
    <mergeCell ref="K24:K25"/>
    <mergeCell ref="K30:K31"/>
    <mergeCell ref="K26:K29"/>
    <mergeCell ref="K32:K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5.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I42" sqref="I42"/>
      <selection pane="topRight" activeCell="I42" sqref="I42"/>
      <selection pane="bottomLeft" activeCell="I42" sqref="I42"/>
      <selection pane="bottomRight" activeCell="I42" sqref="I42"/>
      <selection pane="topLeft" activeCell="A1" sqref="A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453</v>
      </c>
      <c r="B1" s="165"/>
      <c r="C1" s="165"/>
      <c r="D1" s="165"/>
      <c r="E1" s="165"/>
      <c r="F1" s="165"/>
      <c r="G1" s="165"/>
      <c r="H1" s="165"/>
      <c r="I1" s="165"/>
      <c r="J1" s="165"/>
      <c r="K1" s="165"/>
      <c r="L1" s="41"/>
    </row>
    <row r="2" spans="1:12" ht="16.5" customHeight="1" thickBot="1">
      <c r="A2" s="41"/>
      <c r="B2" s="41"/>
      <c r="C2" s="41"/>
      <c r="D2" s="41"/>
      <c r="E2" s="41"/>
      <c r="F2" s="41"/>
      <c r="G2" s="41"/>
      <c r="H2" s="41"/>
      <c r="K2" s="42" t="s">
        <v>514</v>
      </c>
      <c r="L2" s="41"/>
    </row>
    <row r="3" spans="1:13" ht="38.25" customHeight="1">
      <c r="A3" s="113"/>
      <c r="B3" s="44" t="s">
        <v>454</v>
      </c>
      <c r="C3" s="45" t="s">
        <v>455</v>
      </c>
      <c r="D3" s="44" t="s">
        <v>456</v>
      </c>
      <c r="E3" s="46" t="s">
        <v>457</v>
      </c>
      <c r="F3" s="46" t="s">
        <v>458</v>
      </c>
      <c r="G3" s="46" t="s">
        <v>459</v>
      </c>
      <c r="H3" s="46" t="s">
        <v>460</v>
      </c>
      <c r="I3" s="46" t="s">
        <v>461</v>
      </c>
      <c r="J3" s="44" t="s">
        <v>462</v>
      </c>
      <c r="K3" s="47" t="s">
        <v>463</v>
      </c>
      <c r="L3" s="48" t="s">
        <v>464</v>
      </c>
      <c r="M3" t="s">
        <v>465</v>
      </c>
    </row>
    <row r="4" spans="1:14" ht="16.5">
      <c r="A4" s="179">
        <v>1</v>
      </c>
      <c r="B4" s="167" t="s">
        <v>466</v>
      </c>
      <c r="C4" s="168" t="s">
        <v>467</v>
      </c>
      <c r="D4" s="50" t="s">
        <v>468</v>
      </c>
      <c r="E4" s="34">
        <v>8253465</v>
      </c>
      <c r="F4" s="34">
        <v>1137000</v>
      </c>
      <c r="G4" s="51">
        <f aca="true" t="shared" si="0" ref="G4:G15">IF(F4&gt;0,L4/F4,0)</f>
        <v>0.21838170624450307</v>
      </c>
      <c r="H4" s="34">
        <v>8463465</v>
      </c>
      <c r="I4" s="34">
        <v>6723991</v>
      </c>
      <c r="J4" s="52">
        <f aca="true" t="shared" si="1" ref="J4:J21">I4/H4</f>
        <v>0.79447259485329</v>
      </c>
      <c r="K4" s="162" t="s">
        <v>516</v>
      </c>
      <c r="L4" s="53">
        <v>248300</v>
      </c>
      <c r="M4" s="53">
        <v>91300</v>
      </c>
      <c r="N4" t="s">
        <v>469</v>
      </c>
    </row>
    <row r="5" spans="1:13" ht="16.5">
      <c r="A5" s="179"/>
      <c r="B5" s="167"/>
      <c r="C5" s="168"/>
      <c r="D5" s="49" t="s">
        <v>470</v>
      </c>
      <c r="E5" s="33">
        <v>4082500</v>
      </c>
      <c r="F5" s="33">
        <v>79000</v>
      </c>
      <c r="G5" s="54">
        <f t="shared" si="0"/>
        <v>0.46835443037974683</v>
      </c>
      <c r="H5" s="33">
        <v>4118500</v>
      </c>
      <c r="I5" s="33">
        <v>2871990</v>
      </c>
      <c r="J5" s="55">
        <f t="shared" si="1"/>
        <v>0.6973388369552022</v>
      </c>
      <c r="K5" s="169"/>
      <c r="L5" s="56">
        <v>37000</v>
      </c>
      <c r="M5" s="57">
        <v>15000</v>
      </c>
    </row>
    <row r="6" spans="1:13" ht="16.5">
      <c r="A6" s="179"/>
      <c r="B6" s="167"/>
      <c r="C6" s="168"/>
      <c r="D6" s="49" t="s">
        <v>471</v>
      </c>
      <c r="E6" s="33">
        <v>4823946</v>
      </c>
      <c r="F6" s="33">
        <v>512300</v>
      </c>
      <c r="G6" s="54">
        <f t="shared" si="0"/>
        <v>0.7811829006441539</v>
      </c>
      <c r="H6" s="33">
        <v>4855606</v>
      </c>
      <c r="I6" s="33">
        <v>3326144</v>
      </c>
      <c r="J6" s="55">
        <f t="shared" si="1"/>
        <v>0.6850110985116997</v>
      </c>
      <c r="K6" s="169"/>
      <c r="L6" s="56">
        <v>400200</v>
      </c>
      <c r="M6" s="57">
        <v>173300</v>
      </c>
    </row>
    <row r="7" spans="1:14" ht="16.5">
      <c r="A7" s="179">
        <v>2</v>
      </c>
      <c r="B7" s="170" t="s">
        <v>472</v>
      </c>
      <c r="C7" s="168" t="s">
        <v>473</v>
      </c>
      <c r="D7" s="50" t="s">
        <v>468</v>
      </c>
      <c r="E7" s="34">
        <v>79129</v>
      </c>
      <c r="F7" s="34">
        <v>832</v>
      </c>
      <c r="G7" s="51">
        <f t="shared" si="0"/>
        <v>0.15384615384615385</v>
      </c>
      <c r="H7" s="34">
        <f>E7+L7</f>
        <v>79257</v>
      </c>
      <c r="I7" s="34">
        <v>18335</v>
      </c>
      <c r="J7" s="52">
        <f t="shared" si="1"/>
        <v>0.23133603341029815</v>
      </c>
      <c r="K7" s="169"/>
      <c r="L7" s="53">
        <v>128</v>
      </c>
      <c r="M7" s="53">
        <v>1912</v>
      </c>
      <c r="N7" t="s">
        <v>474</v>
      </c>
    </row>
    <row r="8" spans="1:13" ht="16.5">
      <c r="A8" s="179"/>
      <c r="B8" s="170"/>
      <c r="C8" s="168"/>
      <c r="D8" s="49" t="s">
        <v>470</v>
      </c>
      <c r="E8" s="33">
        <v>23590</v>
      </c>
      <c r="F8" s="33">
        <v>340</v>
      </c>
      <c r="G8" s="54">
        <f t="shared" si="0"/>
        <v>0.8705882352941177</v>
      </c>
      <c r="H8" s="33">
        <v>23630</v>
      </c>
      <c r="I8" s="33">
        <v>3869</v>
      </c>
      <c r="J8" s="55">
        <f t="shared" si="1"/>
        <v>0.16373254337706306</v>
      </c>
      <c r="K8" s="169"/>
      <c r="L8" s="56">
        <v>296</v>
      </c>
      <c r="M8" s="57">
        <v>1024</v>
      </c>
    </row>
    <row r="9" spans="1:13" ht="16.5">
      <c r="A9" s="179"/>
      <c r="B9" s="170"/>
      <c r="C9" s="168"/>
      <c r="D9" s="49" t="s">
        <v>471</v>
      </c>
      <c r="E9" s="33">
        <v>41150</v>
      </c>
      <c r="F9" s="31">
        <v>1486</v>
      </c>
      <c r="G9" s="54">
        <f t="shared" si="0"/>
        <v>0.9582772543741588</v>
      </c>
      <c r="H9" s="33">
        <f>E9+L9</f>
        <v>42574</v>
      </c>
      <c r="I9" s="33">
        <v>5511</v>
      </c>
      <c r="J9" s="55">
        <f t="shared" si="1"/>
        <v>0.12944520129656598</v>
      </c>
      <c r="K9" s="169"/>
      <c r="L9" s="56">
        <v>1424</v>
      </c>
      <c r="M9" s="57">
        <v>1592</v>
      </c>
    </row>
    <row r="10" spans="1:13" ht="16.5">
      <c r="A10" s="179">
        <v>3</v>
      </c>
      <c r="B10" s="170" t="s">
        <v>475</v>
      </c>
      <c r="C10" s="168" t="s">
        <v>473</v>
      </c>
      <c r="D10" s="50" t="s">
        <v>468</v>
      </c>
      <c r="E10" s="34">
        <v>8177</v>
      </c>
      <c r="F10" s="34">
        <v>0</v>
      </c>
      <c r="G10" s="51">
        <f t="shared" si="0"/>
        <v>0</v>
      </c>
      <c r="H10" s="34">
        <f>E10+L10</f>
        <v>8177</v>
      </c>
      <c r="I10" s="34">
        <v>4286</v>
      </c>
      <c r="J10" s="52">
        <f t="shared" si="1"/>
        <v>0.5241531123884066</v>
      </c>
      <c r="K10" s="169"/>
      <c r="L10" s="53">
        <v>0</v>
      </c>
      <c r="M10" s="53">
        <v>2534</v>
      </c>
    </row>
    <row r="11" spans="1:13" ht="16.5">
      <c r="A11" s="179"/>
      <c r="B11" s="170"/>
      <c r="C11" s="168"/>
      <c r="D11" s="49" t="s">
        <v>470</v>
      </c>
      <c r="E11" s="33">
        <v>4486</v>
      </c>
      <c r="F11" s="33">
        <v>310</v>
      </c>
      <c r="G11" s="54">
        <f t="shared" si="0"/>
        <v>0.5161290322580645</v>
      </c>
      <c r="H11" s="33">
        <v>4621</v>
      </c>
      <c r="I11" s="33">
        <v>1599</v>
      </c>
      <c r="J11" s="55">
        <f t="shared" si="1"/>
        <v>0.34602899805236964</v>
      </c>
      <c r="K11" s="169"/>
      <c r="L11" s="56">
        <v>160</v>
      </c>
      <c r="M11" s="57">
        <v>260</v>
      </c>
    </row>
    <row r="12" spans="1:13" ht="16.5">
      <c r="A12" s="179"/>
      <c r="B12" s="170"/>
      <c r="C12" s="168"/>
      <c r="D12" s="49" t="s">
        <v>471</v>
      </c>
      <c r="E12" s="33">
        <v>5614</v>
      </c>
      <c r="F12" s="33">
        <v>0</v>
      </c>
      <c r="G12" s="54">
        <f t="shared" si="0"/>
        <v>0</v>
      </c>
      <c r="H12" s="33">
        <f>E12+L12</f>
        <v>5629</v>
      </c>
      <c r="I12" s="33">
        <v>1573</v>
      </c>
      <c r="J12" s="55">
        <f t="shared" si="1"/>
        <v>0.279445727482679</v>
      </c>
      <c r="K12" s="169"/>
      <c r="L12" s="56">
        <v>15</v>
      </c>
      <c r="M12" s="57">
        <v>3262</v>
      </c>
    </row>
    <row r="13" spans="1:13" ht="16.5">
      <c r="A13" s="179">
        <v>4</v>
      </c>
      <c r="B13" s="170" t="s">
        <v>476</v>
      </c>
      <c r="C13" s="168" t="s">
        <v>473</v>
      </c>
      <c r="D13" s="50" t="s">
        <v>468</v>
      </c>
      <c r="E13" s="34">
        <v>3445</v>
      </c>
      <c r="F13" s="34">
        <v>2670</v>
      </c>
      <c r="G13" s="51">
        <f t="shared" si="0"/>
        <v>0.10486891385767791</v>
      </c>
      <c r="H13" s="34">
        <f>E13+L13</f>
        <v>3725</v>
      </c>
      <c r="I13" s="34">
        <v>720</v>
      </c>
      <c r="J13" s="52">
        <f t="shared" si="1"/>
        <v>0.19328859060402684</v>
      </c>
      <c r="K13" s="169"/>
      <c r="L13" s="53">
        <v>280</v>
      </c>
      <c r="M13" s="53">
        <v>2910</v>
      </c>
    </row>
    <row r="14" spans="1:13" ht="16.5">
      <c r="A14" s="179"/>
      <c r="B14" s="170"/>
      <c r="C14" s="168"/>
      <c r="D14" s="49" t="s">
        <v>470</v>
      </c>
      <c r="E14" s="33">
        <v>1260</v>
      </c>
      <c r="F14" s="33">
        <v>0</v>
      </c>
      <c r="G14" s="54">
        <f t="shared" si="0"/>
        <v>0</v>
      </c>
      <c r="H14" s="33">
        <f>E14+L14</f>
        <v>1260</v>
      </c>
      <c r="I14" s="33">
        <v>77</v>
      </c>
      <c r="J14" s="55">
        <f t="shared" si="1"/>
        <v>0.06111111111111111</v>
      </c>
      <c r="K14" s="169"/>
      <c r="L14" s="56">
        <v>0</v>
      </c>
      <c r="M14" s="57">
        <v>650</v>
      </c>
    </row>
    <row r="15" spans="1:13" ht="16.5">
      <c r="A15" s="179"/>
      <c r="B15" s="170"/>
      <c r="C15" s="168"/>
      <c r="D15" s="49" t="s">
        <v>471</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477</v>
      </c>
      <c r="C16" s="59" t="s">
        <v>467</v>
      </c>
      <c r="D16" s="59" t="s">
        <v>478</v>
      </c>
      <c r="E16" s="60">
        <v>2088000</v>
      </c>
      <c r="F16" s="60">
        <v>60000</v>
      </c>
      <c r="G16" s="61">
        <v>0</v>
      </c>
      <c r="H16" s="60">
        <v>2289480</v>
      </c>
      <c r="I16" s="60">
        <v>1321486</v>
      </c>
      <c r="J16" s="62">
        <f t="shared" si="1"/>
        <v>0.5771991893355697</v>
      </c>
      <c r="K16" s="63" t="s">
        <v>516</v>
      </c>
      <c r="L16" s="56"/>
      <c r="M16" s="57"/>
    </row>
    <row r="17" spans="1:13" ht="16.5">
      <c r="A17" s="181">
        <v>6</v>
      </c>
      <c r="B17" s="64" t="s">
        <v>479</v>
      </c>
      <c r="C17" s="65" t="s">
        <v>480</v>
      </c>
      <c r="D17" s="65" t="s">
        <v>481</v>
      </c>
      <c r="E17" s="31">
        <v>74840</v>
      </c>
      <c r="F17" s="66" t="s">
        <v>482</v>
      </c>
      <c r="G17" s="66" t="s">
        <v>482</v>
      </c>
      <c r="H17" s="31">
        <v>74840</v>
      </c>
      <c r="I17" s="31">
        <v>58542</v>
      </c>
      <c r="J17" s="67">
        <f t="shared" si="1"/>
        <v>0.7822287546766435</v>
      </c>
      <c r="K17" s="173" t="s">
        <v>519</v>
      </c>
      <c r="L17" s="56"/>
      <c r="M17" s="57"/>
    </row>
    <row r="18" spans="1:14" ht="16.5">
      <c r="A18" s="182"/>
      <c r="B18" s="64" t="s">
        <v>483</v>
      </c>
      <c r="C18" s="65" t="s">
        <v>480</v>
      </c>
      <c r="D18" s="65" t="s">
        <v>481</v>
      </c>
      <c r="E18" s="31">
        <v>30000</v>
      </c>
      <c r="F18" s="66" t="s">
        <v>482</v>
      </c>
      <c r="G18" s="66" t="s">
        <v>482</v>
      </c>
      <c r="H18" s="115">
        <v>30000</v>
      </c>
      <c r="I18" s="115">
        <v>6847</v>
      </c>
      <c r="J18" s="67">
        <f t="shared" si="1"/>
        <v>0.22823333333333334</v>
      </c>
      <c r="K18" s="174"/>
      <c r="L18" s="69"/>
      <c r="M18" s="57">
        <v>1968000</v>
      </c>
      <c r="N18" t="s">
        <v>484</v>
      </c>
    </row>
    <row r="19" spans="1:15" ht="16.5">
      <c r="A19" s="179">
        <v>7</v>
      </c>
      <c r="B19" s="167" t="s">
        <v>485</v>
      </c>
      <c r="C19" s="168" t="s">
        <v>486</v>
      </c>
      <c r="D19" s="50" t="s">
        <v>468</v>
      </c>
      <c r="E19" s="70">
        <v>657555</v>
      </c>
      <c r="F19" s="71" t="s">
        <v>482</v>
      </c>
      <c r="G19" s="72" t="s">
        <v>482</v>
      </c>
      <c r="H19" s="73">
        <v>726153</v>
      </c>
      <c r="I19" s="34">
        <v>665222</v>
      </c>
      <c r="J19" s="74">
        <f t="shared" si="1"/>
        <v>0.9160906861226216</v>
      </c>
      <c r="K19" s="162" t="s">
        <v>515</v>
      </c>
      <c r="L19" s="75"/>
      <c r="M19" s="31">
        <v>653985</v>
      </c>
      <c r="N19" s="76"/>
      <c r="O19" s="76"/>
    </row>
    <row r="20" spans="1:15" ht="16.5">
      <c r="A20" s="179"/>
      <c r="B20" s="167"/>
      <c r="C20" s="168"/>
      <c r="D20" s="49" t="s">
        <v>470</v>
      </c>
      <c r="E20" s="77">
        <v>327445</v>
      </c>
      <c r="F20" s="78" t="s">
        <v>482</v>
      </c>
      <c r="G20" s="79" t="s">
        <v>482</v>
      </c>
      <c r="H20" s="80">
        <v>382061</v>
      </c>
      <c r="I20" s="31">
        <v>285168</v>
      </c>
      <c r="J20" s="81">
        <f t="shared" si="1"/>
        <v>0.7463939004504516</v>
      </c>
      <c r="K20" s="162"/>
      <c r="L20" s="75"/>
      <c r="M20" s="31">
        <v>322856</v>
      </c>
      <c r="N20" s="76"/>
      <c r="O20" s="76"/>
    </row>
    <row r="21" spans="1:15" ht="16.5">
      <c r="A21" s="179"/>
      <c r="B21" s="175"/>
      <c r="C21" s="168"/>
      <c r="D21" s="49" t="s">
        <v>471</v>
      </c>
      <c r="E21" s="77">
        <v>324702</v>
      </c>
      <c r="F21" s="78" t="s">
        <v>482</v>
      </c>
      <c r="G21" s="79" t="s">
        <v>482</v>
      </c>
      <c r="H21" s="80">
        <v>394704</v>
      </c>
      <c r="I21" s="31">
        <v>326826</v>
      </c>
      <c r="J21" s="81">
        <f t="shared" si="1"/>
        <v>0.8280280919372491</v>
      </c>
      <c r="K21" s="162"/>
      <c r="L21" s="75"/>
      <c r="M21" s="31">
        <v>318770</v>
      </c>
      <c r="N21" s="76"/>
      <c r="O21" s="76"/>
    </row>
    <row r="22" spans="1:13" ht="33">
      <c r="A22" s="114">
        <v>8</v>
      </c>
      <c r="B22" s="58" t="s">
        <v>487</v>
      </c>
      <c r="C22" s="59" t="s">
        <v>486</v>
      </c>
      <c r="D22" s="59" t="s">
        <v>191</v>
      </c>
      <c r="E22" s="152" t="s">
        <v>488</v>
      </c>
      <c r="F22" s="153" t="s">
        <v>482</v>
      </c>
      <c r="G22" s="154">
        <v>1</v>
      </c>
      <c r="H22" s="155">
        <v>11</v>
      </c>
      <c r="I22" s="153" t="s">
        <v>482</v>
      </c>
      <c r="J22" s="154" t="s">
        <v>482</v>
      </c>
      <c r="K22" s="126" t="s">
        <v>489</v>
      </c>
      <c r="L22" s="84"/>
      <c r="M22" s="57">
        <v>11</v>
      </c>
    </row>
    <row r="23" spans="1:13" ht="16.5">
      <c r="A23" s="114">
        <v>9</v>
      </c>
      <c r="B23" s="58" t="s">
        <v>490</v>
      </c>
      <c r="C23" s="59" t="s">
        <v>491</v>
      </c>
      <c r="D23" s="59" t="s">
        <v>191</v>
      </c>
      <c r="E23" s="82" t="s">
        <v>488</v>
      </c>
      <c r="F23" s="83">
        <v>14</v>
      </c>
      <c r="G23" s="61">
        <v>0</v>
      </c>
      <c r="H23" s="82" t="s">
        <v>488</v>
      </c>
      <c r="I23" s="82" t="s">
        <v>488</v>
      </c>
      <c r="J23" s="61">
        <v>0</v>
      </c>
      <c r="K23" s="63" t="s">
        <v>492</v>
      </c>
      <c r="L23" s="84"/>
      <c r="M23" s="57"/>
    </row>
    <row r="24" spans="1:13" ht="16.5">
      <c r="A24" s="116">
        <v>10</v>
      </c>
      <c r="B24" s="85" t="s">
        <v>493</v>
      </c>
      <c r="C24" s="86" t="s">
        <v>494</v>
      </c>
      <c r="D24" s="86" t="s">
        <v>191</v>
      </c>
      <c r="E24" s="31">
        <v>480</v>
      </c>
      <c r="F24" s="31">
        <v>0</v>
      </c>
      <c r="G24" s="54">
        <f>IF(F24&gt;0,L24/F24,0)</f>
        <v>0</v>
      </c>
      <c r="H24" s="31">
        <v>570</v>
      </c>
      <c r="I24" s="31">
        <v>284</v>
      </c>
      <c r="J24" s="67">
        <f>I24/H24</f>
        <v>0.4982456140350877</v>
      </c>
      <c r="K24" s="162" t="s">
        <v>517</v>
      </c>
      <c r="L24" s="87"/>
      <c r="M24" s="57">
        <v>0</v>
      </c>
    </row>
    <row r="25" spans="1:13" ht="16.5">
      <c r="A25" s="114">
        <v>11</v>
      </c>
      <c r="B25" s="58" t="s">
        <v>495</v>
      </c>
      <c r="C25" s="59" t="s">
        <v>494</v>
      </c>
      <c r="D25" s="59" t="s">
        <v>496</v>
      </c>
      <c r="E25" s="60">
        <v>875</v>
      </c>
      <c r="F25" s="60">
        <v>404</v>
      </c>
      <c r="G25" s="61">
        <f>IF(F25&gt;0,L25/F25,0)</f>
        <v>0.5445544554455446</v>
      </c>
      <c r="H25" s="60">
        <f>E25+M25</f>
        <v>875</v>
      </c>
      <c r="I25" s="60">
        <v>615</v>
      </c>
      <c r="J25" s="62">
        <f>I25/H25</f>
        <v>0.7028571428571428</v>
      </c>
      <c r="K25" s="164"/>
      <c r="L25" s="117">
        <v>220</v>
      </c>
      <c r="M25" s="57">
        <v>0</v>
      </c>
    </row>
    <row r="26" spans="1:14" ht="16.5">
      <c r="A26" s="179">
        <v>12</v>
      </c>
      <c r="B26" s="167" t="s">
        <v>497</v>
      </c>
      <c r="C26" s="168" t="s">
        <v>498</v>
      </c>
      <c r="D26" s="50" t="s">
        <v>468</v>
      </c>
      <c r="E26" s="34">
        <v>582263</v>
      </c>
      <c r="F26" s="34">
        <v>450000</v>
      </c>
      <c r="G26" s="51">
        <v>1.0283</v>
      </c>
      <c r="H26" s="34">
        <v>908298</v>
      </c>
      <c r="I26" s="35">
        <v>768904</v>
      </c>
      <c r="J26" s="52">
        <v>0.8465</v>
      </c>
      <c r="K26" s="162" t="s">
        <v>518</v>
      </c>
      <c r="L26" s="117"/>
      <c r="M26" s="53">
        <v>915010</v>
      </c>
      <c r="N26" t="s">
        <v>499</v>
      </c>
    </row>
    <row r="27" spans="1:13" ht="16.5">
      <c r="A27" s="179"/>
      <c r="B27" s="167"/>
      <c r="C27" s="168"/>
      <c r="D27" s="49" t="s">
        <v>470</v>
      </c>
      <c r="E27" s="33">
        <v>350232</v>
      </c>
      <c r="F27" s="33">
        <v>250000</v>
      </c>
      <c r="G27" s="89">
        <v>1.0306</v>
      </c>
      <c r="H27" s="33">
        <v>540655</v>
      </c>
      <c r="I27" s="37">
        <v>300557</v>
      </c>
      <c r="J27" s="55">
        <v>0.5559</v>
      </c>
      <c r="K27" s="162"/>
      <c r="L27" s="117"/>
      <c r="M27" s="57"/>
    </row>
    <row r="28" spans="1:13" ht="16.5">
      <c r="A28" s="179"/>
      <c r="B28" s="167"/>
      <c r="C28" s="168"/>
      <c r="D28" s="49" t="s">
        <v>471</v>
      </c>
      <c r="E28" s="33">
        <v>311120</v>
      </c>
      <c r="F28" s="33">
        <v>200000</v>
      </c>
      <c r="G28" s="89">
        <v>0.5894</v>
      </c>
      <c r="H28" s="33">
        <v>443562</v>
      </c>
      <c r="I28" s="37">
        <v>330140</v>
      </c>
      <c r="J28" s="55">
        <v>0.7443</v>
      </c>
      <c r="K28" s="162"/>
      <c r="L28" s="117"/>
      <c r="M28" s="57"/>
    </row>
    <row r="29" spans="1:14" ht="16.5">
      <c r="A29" s="114">
        <v>13</v>
      </c>
      <c r="B29" s="90" t="s">
        <v>500</v>
      </c>
      <c r="C29" s="59" t="s">
        <v>473</v>
      </c>
      <c r="D29" s="59" t="s">
        <v>192</v>
      </c>
      <c r="E29" s="60">
        <v>1000000</v>
      </c>
      <c r="F29" s="60">
        <v>900000</v>
      </c>
      <c r="G29" s="61">
        <v>1</v>
      </c>
      <c r="H29" s="60">
        <v>1900000</v>
      </c>
      <c r="I29" s="60">
        <v>1070431</v>
      </c>
      <c r="J29" s="62">
        <f aca="true" t="shared" si="2" ref="J29:J42">I29/H29</f>
        <v>0.5633847368421052</v>
      </c>
      <c r="K29" s="162"/>
      <c r="L29" s="117"/>
      <c r="M29" s="57">
        <v>800000</v>
      </c>
      <c r="N29" s="91" t="s">
        <v>501</v>
      </c>
    </row>
    <row r="30" spans="1:13" ht="16.5">
      <c r="A30" s="118">
        <v>14</v>
      </c>
      <c r="B30" s="92" t="s">
        <v>502</v>
      </c>
      <c r="C30" s="93" t="s">
        <v>467</v>
      </c>
      <c r="D30" s="93" t="s">
        <v>191</v>
      </c>
      <c r="E30" s="33">
        <v>6500000</v>
      </c>
      <c r="F30" s="33">
        <v>700000</v>
      </c>
      <c r="G30" s="89">
        <f>IF(F30&gt;0,(H30-E30)/F30,0)</f>
        <v>1.4285714285714286</v>
      </c>
      <c r="H30" s="33">
        <v>7500000</v>
      </c>
      <c r="I30" s="37">
        <v>7116445</v>
      </c>
      <c r="J30" s="55">
        <f t="shared" si="2"/>
        <v>0.9488593333333334</v>
      </c>
      <c r="K30" s="162" t="s">
        <v>520</v>
      </c>
      <c r="L30" s="117"/>
      <c r="M30" s="57">
        <v>1597411</v>
      </c>
    </row>
    <row r="31" spans="1:13" ht="16.5">
      <c r="A31" s="114">
        <v>15</v>
      </c>
      <c r="B31" s="58" t="s">
        <v>503</v>
      </c>
      <c r="C31" s="59" t="s">
        <v>504</v>
      </c>
      <c r="D31" s="59" t="s">
        <v>191</v>
      </c>
      <c r="E31" s="60">
        <v>5165</v>
      </c>
      <c r="F31" s="60">
        <v>1430</v>
      </c>
      <c r="G31" s="61">
        <f>IF(F31&gt;0,(H31-E31)/F31,0)</f>
        <v>0.8622377622377623</v>
      </c>
      <c r="H31" s="60">
        <v>6398</v>
      </c>
      <c r="I31" s="94">
        <v>6389</v>
      </c>
      <c r="J31" s="62">
        <f t="shared" si="2"/>
        <v>0.9985933104095029</v>
      </c>
      <c r="K31" s="162"/>
      <c r="L31" s="117"/>
      <c r="M31" s="57">
        <v>1876</v>
      </c>
    </row>
    <row r="32" spans="1:13" ht="16.5">
      <c r="A32" s="180">
        <v>16</v>
      </c>
      <c r="B32" s="178" t="s">
        <v>505</v>
      </c>
      <c r="C32" s="176" t="s">
        <v>506</v>
      </c>
      <c r="D32" s="95" t="s">
        <v>193</v>
      </c>
      <c r="E32" s="34">
        <v>235320</v>
      </c>
      <c r="F32" s="34">
        <v>21000</v>
      </c>
      <c r="G32" s="51">
        <v>0.7114</v>
      </c>
      <c r="H32" s="34">
        <v>252684</v>
      </c>
      <c r="I32" s="35">
        <v>113609</v>
      </c>
      <c r="J32" s="52">
        <f t="shared" si="2"/>
        <v>0.44960899779962327</v>
      </c>
      <c r="K32" s="164" t="s">
        <v>507</v>
      </c>
      <c r="L32" s="119">
        <v>7698</v>
      </c>
      <c r="M32" s="57"/>
    </row>
    <row r="33" spans="1:13" ht="16.5">
      <c r="A33" s="180"/>
      <c r="B33" s="178"/>
      <c r="C33" s="176"/>
      <c r="D33" s="86" t="s">
        <v>194</v>
      </c>
      <c r="E33" s="31">
        <v>215317</v>
      </c>
      <c r="F33" s="31">
        <v>22600</v>
      </c>
      <c r="G33" s="54">
        <v>0.7226</v>
      </c>
      <c r="H33" s="31">
        <v>239529</v>
      </c>
      <c r="I33" s="36">
        <v>91716</v>
      </c>
      <c r="J33" s="67">
        <f t="shared" si="2"/>
        <v>0.3829014440840149</v>
      </c>
      <c r="K33" s="164"/>
      <c r="L33" s="119">
        <v>4416</v>
      </c>
      <c r="M33" s="57"/>
    </row>
    <row r="34" spans="1:13" ht="16.5">
      <c r="A34" s="180"/>
      <c r="B34" s="178"/>
      <c r="C34" s="176"/>
      <c r="D34" s="86" t="s">
        <v>195</v>
      </c>
      <c r="E34" s="31">
        <v>198616</v>
      </c>
      <c r="F34" s="31">
        <v>17600</v>
      </c>
      <c r="G34" s="54">
        <v>0.577</v>
      </c>
      <c r="H34" s="31">
        <v>203096</v>
      </c>
      <c r="I34" s="36">
        <v>79178</v>
      </c>
      <c r="J34" s="67">
        <f t="shared" si="2"/>
        <v>0.3898550439201166</v>
      </c>
      <c r="K34" s="164"/>
      <c r="L34" s="119">
        <v>4683</v>
      </c>
      <c r="M34" s="57"/>
    </row>
    <row r="35" spans="1:13" ht="16.5">
      <c r="A35" s="179">
        <v>17</v>
      </c>
      <c r="B35" s="167" t="s">
        <v>508</v>
      </c>
      <c r="C35" s="168" t="s">
        <v>506</v>
      </c>
      <c r="D35" s="95" t="s">
        <v>193</v>
      </c>
      <c r="E35" s="34">
        <v>223779</v>
      </c>
      <c r="F35" s="34">
        <v>18000</v>
      </c>
      <c r="G35" s="51">
        <v>0.796</v>
      </c>
      <c r="H35" s="34">
        <v>239142</v>
      </c>
      <c r="I35" s="35">
        <v>43532</v>
      </c>
      <c r="J35" s="52">
        <f t="shared" si="2"/>
        <v>0.18203410525963654</v>
      </c>
      <c r="K35" s="164"/>
      <c r="L35" s="119">
        <v>5176</v>
      </c>
      <c r="M35" s="57"/>
    </row>
    <row r="36" spans="1:13" ht="16.5">
      <c r="A36" s="179"/>
      <c r="B36" s="167"/>
      <c r="C36" s="168"/>
      <c r="D36" s="93" t="s">
        <v>194</v>
      </c>
      <c r="E36" s="33">
        <v>195607</v>
      </c>
      <c r="F36" s="33">
        <v>37100</v>
      </c>
      <c r="G36" s="89">
        <v>0.6062</v>
      </c>
      <c r="H36" s="33">
        <v>232311</v>
      </c>
      <c r="I36" s="37">
        <v>33612</v>
      </c>
      <c r="J36" s="55">
        <f t="shared" si="2"/>
        <v>0.144685357129021</v>
      </c>
      <c r="K36" s="164"/>
      <c r="L36" s="119">
        <v>5623</v>
      </c>
      <c r="M36" s="57"/>
    </row>
    <row r="37" spans="1:13" ht="16.5">
      <c r="A37" s="179"/>
      <c r="B37" s="167"/>
      <c r="C37" s="168"/>
      <c r="D37" s="93" t="s">
        <v>195</v>
      </c>
      <c r="E37" s="33">
        <v>134048</v>
      </c>
      <c r="F37" s="33">
        <v>28500</v>
      </c>
      <c r="G37" s="89">
        <v>0.4131</v>
      </c>
      <c r="H37" s="33">
        <v>145821</v>
      </c>
      <c r="I37" s="37">
        <v>27131</v>
      </c>
      <c r="J37" s="55">
        <f t="shared" si="2"/>
        <v>0.18605687795310688</v>
      </c>
      <c r="K37" s="164"/>
      <c r="L37" s="119">
        <v>1500</v>
      </c>
      <c r="M37" s="57"/>
    </row>
    <row r="38" spans="1:13" ht="16.5">
      <c r="A38" s="179">
        <v>18</v>
      </c>
      <c r="B38" s="167" t="s">
        <v>509</v>
      </c>
      <c r="C38" s="168" t="s">
        <v>510</v>
      </c>
      <c r="D38" s="95" t="s">
        <v>193</v>
      </c>
      <c r="E38" s="34">
        <v>13652200</v>
      </c>
      <c r="F38" s="34">
        <v>55200</v>
      </c>
      <c r="G38" s="51">
        <v>0.9493</v>
      </c>
      <c r="H38" s="34">
        <v>11759400</v>
      </c>
      <c r="I38" s="35">
        <v>7322644</v>
      </c>
      <c r="J38" s="52">
        <f t="shared" si="2"/>
        <v>0.6227055802166778</v>
      </c>
      <c r="K38" s="162" t="s">
        <v>522</v>
      </c>
      <c r="L38" s="119">
        <v>22400</v>
      </c>
      <c r="M38" s="57"/>
    </row>
    <row r="39" spans="1:13" ht="16.5">
      <c r="A39" s="179"/>
      <c r="B39" s="167"/>
      <c r="C39" s="168"/>
      <c r="D39" s="93" t="s">
        <v>194</v>
      </c>
      <c r="E39" s="33">
        <v>6472300</v>
      </c>
      <c r="F39" s="33">
        <v>59200</v>
      </c>
      <c r="G39" s="89">
        <v>0.7162</v>
      </c>
      <c r="H39" s="33">
        <v>5185500</v>
      </c>
      <c r="I39" s="37">
        <v>2960921</v>
      </c>
      <c r="J39" s="55">
        <f t="shared" si="2"/>
        <v>0.5710000964227172</v>
      </c>
      <c r="K39" s="162"/>
      <c r="L39" s="119">
        <v>10500</v>
      </c>
      <c r="M39" s="57"/>
    </row>
    <row r="40" spans="1:13" ht="16.5">
      <c r="A40" s="179"/>
      <c r="B40" s="167"/>
      <c r="C40" s="168"/>
      <c r="D40" s="93" t="s">
        <v>195</v>
      </c>
      <c r="E40" s="33">
        <v>7902900</v>
      </c>
      <c r="F40" s="33">
        <v>75000</v>
      </c>
      <c r="G40" s="89">
        <v>0.4533</v>
      </c>
      <c r="H40" s="33">
        <v>6317300</v>
      </c>
      <c r="I40" s="37">
        <v>3648435</v>
      </c>
      <c r="J40" s="55">
        <f t="shared" si="2"/>
        <v>0.5775307488958891</v>
      </c>
      <c r="K40" s="162"/>
      <c r="L40" s="119">
        <v>13100</v>
      </c>
      <c r="M40" s="57"/>
    </row>
    <row r="41" spans="1:14" ht="16.5">
      <c r="A41" s="120">
        <v>19</v>
      </c>
      <c r="B41" s="98" t="s">
        <v>511</v>
      </c>
      <c r="C41" s="99" t="s">
        <v>512</v>
      </c>
      <c r="D41" s="100" t="s">
        <v>478</v>
      </c>
      <c r="E41" s="94">
        <v>10665</v>
      </c>
      <c r="F41" s="99" t="s">
        <v>482</v>
      </c>
      <c r="G41" s="61" t="s">
        <v>482</v>
      </c>
      <c r="H41" s="60">
        <v>10665</v>
      </c>
      <c r="I41" s="94">
        <v>3610</v>
      </c>
      <c r="J41" s="62">
        <f t="shared" si="2"/>
        <v>0.33849038912330054</v>
      </c>
      <c r="K41" s="123" t="s">
        <v>523</v>
      </c>
      <c r="L41" s="117"/>
      <c r="M41" s="57"/>
      <c r="N41" s="91" t="s">
        <v>524</v>
      </c>
    </row>
    <row r="42" spans="1:13" ht="17.25" thickBot="1">
      <c r="A42" s="121">
        <v>20</v>
      </c>
      <c r="B42" s="102" t="s">
        <v>513</v>
      </c>
      <c r="C42" s="103" t="s">
        <v>512</v>
      </c>
      <c r="D42" s="104" t="s">
        <v>196</v>
      </c>
      <c r="E42" s="105">
        <v>28864</v>
      </c>
      <c r="F42" s="106" t="s">
        <v>482</v>
      </c>
      <c r="G42" s="106" t="s">
        <v>482</v>
      </c>
      <c r="H42" s="107">
        <v>28864</v>
      </c>
      <c r="I42" s="105">
        <v>10774</v>
      </c>
      <c r="J42" s="108">
        <f t="shared" si="2"/>
        <v>0.3732677383592018</v>
      </c>
      <c r="K42" s="124" t="s">
        <v>521</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6.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A1" sqref="A1"/>
      <selection pane="topRight" activeCell="E1" sqref="E1"/>
      <selection pane="bottomLeft" activeCell="A4" sqref="A4"/>
      <selection pane="bottomRight" activeCell="J26" sqref="J26"/>
      <selection pane="topLeft" activeCell="A1" sqref="A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525</v>
      </c>
      <c r="L2" s="41"/>
    </row>
    <row r="3" spans="1:13" ht="38.25" customHeight="1">
      <c r="A3" s="43"/>
      <c r="B3" s="44" t="s">
        <v>199</v>
      </c>
      <c r="C3" s="45" t="s">
        <v>200</v>
      </c>
      <c r="D3" s="44" t="s">
        <v>201</v>
      </c>
      <c r="E3" s="46" t="s">
        <v>202</v>
      </c>
      <c r="F3" s="46" t="s">
        <v>203</v>
      </c>
      <c r="G3" s="46" t="s">
        <v>204</v>
      </c>
      <c r="H3" s="46" t="s">
        <v>205</v>
      </c>
      <c r="I3" s="46" t="s">
        <v>206</v>
      </c>
      <c r="J3" s="44" t="s">
        <v>207</v>
      </c>
      <c r="K3" s="47" t="s">
        <v>208</v>
      </c>
      <c r="L3" s="48" t="s">
        <v>209</v>
      </c>
      <c r="M3" t="s">
        <v>210</v>
      </c>
    </row>
    <row r="4" spans="1:14" ht="15.75" customHeight="1">
      <c r="A4" s="166">
        <v>1</v>
      </c>
      <c r="B4" s="167" t="s">
        <v>211</v>
      </c>
      <c r="C4" s="168" t="s">
        <v>212</v>
      </c>
      <c r="D4" s="50" t="s">
        <v>213</v>
      </c>
      <c r="E4" s="34">
        <v>8253465</v>
      </c>
      <c r="F4" s="34">
        <v>1137000</v>
      </c>
      <c r="G4" s="51">
        <v>0.21838170624450307</v>
      </c>
      <c r="H4" s="34">
        <v>8463465</v>
      </c>
      <c r="I4" s="34">
        <v>6723991</v>
      </c>
      <c r="J4" s="52">
        <f aca="true" t="shared" si="0" ref="J4:J18">I4/H4</f>
        <v>0.79447259485329</v>
      </c>
      <c r="K4" s="162" t="s">
        <v>516</v>
      </c>
      <c r="L4" s="53">
        <v>248300</v>
      </c>
      <c r="M4" s="53">
        <v>91300</v>
      </c>
      <c r="N4" t="s">
        <v>215</v>
      </c>
    </row>
    <row r="5" spans="1:13" ht="15.75" customHeight="1">
      <c r="A5" s="166"/>
      <c r="B5" s="167"/>
      <c r="C5" s="168"/>
      <c r="D5" s="49" t="s">
        <v>216</v>
      </c>
      <c r="E5" s="33">
        <v>4082500</v>
      </c>
      <c r="F5" s="33">
        <v>79000</v>
      </c>
      <c r="G5" s="54">
        <v>0.46835443037974683</v>
      </c>
      <c r="H5" s="33">
        <v>4118500</v>
      </c>
      <c r="I5" s="33">
        <v>2871990</v>
      </c>
      <c r="J5" s="67">
        <f t="shared" si="0"/>
        <v>0.6973388369552022</v>
      </c>
      <c r="K5" s="169"/>
      <c r="L5" s="56">
        <v>37000</v>
      </c>
      <c r="M5" s="57">
        <v>15000</v>
      </c>
    </row>
    <row r="6" spans="1:13" ht="15.75" customHeight="1">
      <c r="A6" s="166"/>
      <c r="B6" s="167"/>
      <c r="C6" s="168"/>
      <c r="D6" s="49" t="s">
        <v>217</v>
      </c>
      <c r="E6" s="33">
        <v>4823946</v>
      </c>
      <c r="F6" s="33">
        <v>512300</v>
      </c>
      <c r="G6" s="54">
        <v>0.7811829006441539</v>
      </c>
      <c r="H6" s="33">
        <v>4855606</v>
      </c>
      <c r="I6" s="33">
        <v>3326144</v>
      </c>
      <c r="J6" s="67">
        <f t="shared" si="0"/>
        <v>0.6850110985116997</v>
      </c>
      <c r="K6" s="169"/>
      <c r="L6" s="56">
        <v>400200</v>
      </c>
      <c r="M6" s="57">
        <v>173300</v>
      </c>
    </row>
    <row r="7" spans="1:14" ht="15.75" customHeight="1">
      <c r="A7" s="166">
        <v>2</v>
      </c>
      <c r="B7" s="170" t="s">
        <v>218</v>
      </c>
      <c r="C7" s="168" t="s">
        <v>219</v>
      </c>
      <c r="D7" s="50" t="s">
        <v>213</v>
      </c>
      <c r="E7" s="34">
        <v>79129</v>
      </c>
      <c r="F7" s="34">
        <v>832</v>
      </c>
      <c r="G7" s="51">
        <v>0.15384615384615385</v>
      </c>
      <c r="H7" s="34">
        <v>79257</v>
      </c>
      <c r="I7" s="34">
        <v>18335</v>
      </c>
      <c r="J7" s="52">
        <f t="shared" si="0"/>
        <v>0.23133603341029815</v>
      </c>
      <c r="K7" s="169"/>
      <c r="L7" s="53">
        <v>128</v>
      </c>
      <c r="M7" s="53">
        <v>1912</v>
      </c>
      <c r="N7" t="s">
        <v>220</v>
      </c>
    </row>
    <row r="8" spans="1:13" ht="15.75" customHeight="1">
      <c r="A8" s="166"/>
      <c r="B8" s="170"/>
      <c r="C8" s="168"/>
      <c r="D8" s="49" t="s">
        <v>216</v>
      </c>
      <c r="E8" s="33">
        <v>23590</v>
      </c>
      <c r="F8" s="33">
        <v>340</v>
      </c>
      <c r="G8" s="54">
        <v>0.8705882352941177</v>
      </c>
      <c r="H8" s="33">
        <v>23630</v>
      </c>
      <c r="I8" s="33">
        <v>3869</v>
      </c>
      <c r="J8" s="67">
        <f t="shared" si="0"/>
        <v>0.16373254337706306</v>
      </c>
      <c r="K8" s="169"/>
      <c r="L8" s="56">
        <v>296</v>
      </c>
      <c r="M8" s="57">
        <v>1024</v>
      </c>
    </row>
    <row r="9" spans="1:13" ht="15.75" customHeight="1">
      <c r="A9" s="166"/>
      <c r="B9" s="170"/>
      <c r="C9" s="168"/>
      <c r="D9" s="49" t="s">
        <v>217</v>
      </c>
      <c r="E9" s="33">
        <v>41150</v>
      </c>
      <c r="F9" s="31">
        <v>1486</v>
      </c>
      <c r="G9" s="54">
        <v>0.9582772543741588</v>
      </c>
      <c r="H9" s="33">
        <v>42574</v>
      </c>
      <c r="I9" s="33">
        <v>5511</v>
      </c>
      <c r="J9" s="67">
        <f t="shared" si="0"/>
        <v>0.12944520129656598</v>
      </c>
      <c r="K9" s="169"/>
      <c r="L9" s="56">
        <v>1424</v>
      </c>
      <c r="M9" s="57">
        <v>1592</v>
      </c>
    </row>
    <row r="10" spans="1:13" ht="15.75" customHeight="1">
      <c r="A10" s="166">
        <v>3</v>
      </c>
      <c r="B10" s="170" t="s">
        <v>221</v>
      </c>
      <c r="C10" s="168" t="s">
        <v>219</v>
      </c>
      <c r="D10" s="50" t="s">
        <v>213</v>
      </c>
      <c r="E10" s="34">
        <v>8177</v>
      </c>
      <c r="F10" s="34">
        <v>0</v>
      </c>
      <c r="G10" s="51">
        <v>0</v>
      </c>
      <c r="H10" s="34">
        <v>8177</v>
      </c>
      <c r="I10" s="34">
        <v>4286</v>
      </c>
      <c r="J10" s="52">
        <f t="shared" si="0"/>
        <v>0.5241531123884066</v>
      </c>
      <c r="K10" s="169"/>
      <c r="L10" s="53">
        <v>0</v>
      </c>
      <c r="M10" s="53">
        <v>2534</v>
      </c>
    </row>
    <row r="11" spans="1:13" ht="15.75" customHeight="1">
      <c r="A11" s="166"/>
      <c r="B11" s="170"/>
      <c r="C11" s="168"/>
      <c r="D11" s="49" t="s">
        <v>216</v>
      </c>
      <c r="E11" s="33">
        <v>4486</v>
      </c>
      <c r="F11" s="33">
        <v>310</v>
      </c>
      <c r="G11" s="54">
        <v>0.5161290322580645</v>
      </c>
      <c r="H11" s="33">
        <v>4621</v>
      </c>
      <c r="I11" s="33">
        <v>1599</v>
      </c>
      <c r="J11" s="67">
        <f t="shared" si="0"/>
        <v>0.34602899805236964</v>
      </c>
      <c r="K11" s="169"/>
      <c r="L11" s="56">
        <v>160</v>
      </c>
      <c r="M11" s="57">
        <v>260</v>
      </c>
    </row>
    <row r="12" spans="1:13" ht="15.75" customHeight="1">
      <c r="A12" s="166"/>
      <c r="B12" s="170"/>
      <c r="C12" s="168"/>
      <c r="D12" s="49" t="s">
        <v>217</v>
      </c>
      <c r="E12" s="33">
        <v>5614</v>
      </c>
      <c r="F12" s="33">
        <v>0</v>
      </c>
      <c r="G12" s="54">
        <v>0</v>
      </c>
      <c r="H12" s="33">
        <v>5629</v>
      </c>
      <c r="I12" s="33">
        <v>1573</v>
      </c>
      <c r="J12" s="67">
        <f t="shared" si="0"/>
        <v>0.279445727482679</v>
      </c>
      <c r="K12" s="169"/>
      <c r="L12" s="56">
        <v>15</v>
      </c>
      <c r="M12" s="57">
        <v>3262</v>
      </c>
    </row>
    <row r="13" spans="1:13" ht="15.75" customHeight="1">
      <c r="A13" s="166">
        <v>4</v>
      </c>
      <c r="B13" s="170" t="s">
        <v>222</v>
      </c>
      <c r="C13" s="168" t="s">
        <v>219</v>
      </c>
      <c r="D13" s="50" t="s">
        <v>213</v>
      </c>
      <c r="E13" s="34">
        <v>3445</v>
      </c>
      <c r="F13" s="34">
        <v>2670</v>
      </c>
      <c r="G13" s="51">
        <v>0.10486891385767791</v>
      </c>
      <c r="H13" s="34">
        <v>3725</v>
      </c>
      <c r="I13" s="34">
        <v>720</v>
      </c>
      <c r="J13" s="52">
        <f t="shared" si="0"/>
        <v>0.19328859060402684</v>
      </c>
      <c r="K13" s="169"/>
      <c r="L13" s="53">
        <v>280</v>
      </c>
      <c r="M13" s="53">
        <v>2910</v>
      </c>
    </row>
    <row r="14" spans="1:13" ht="15.75" customHeight="1">
      <c r="A14" s="166"/>
      <c r="B14" s="170"/>
      <c r="C14" s="168"/>
      <c r="D14" s="49" t="s">
        <v>216</v>
      </c>
      <c r="E14" s="33">
        <v>1260</v>
      </c>
      <c r="F14" s="33">
        <v>0</v>
      </c>
      <c r="G14" s="54">
        <v>0</v>
      </c>
      <c r="H14" s="33">
        <v>1260</v>
      </c>
      <c r="I14" s="33">
        <v>77</v>
      </c>
      <c r="J14" s="67">
        <f t="shared" si="0"/>
        <v>0.06111111111111111</v>
      </c>
      <c r="K14" s="169"/>
      <c r="L14" s="56">
        <v>0</v>
      </c>
      <c r="M14" s="57">
        <v>650</v>
      </c>
    </row>
    <row r="15" spans="1:13" ht="15.75" customHeight="1">
      <c r="A15" s="166"/>
      <c r="B15" s="170"/>
      <c r="C15" s="168"/>
      <c r="D15" s="49" t="s">
        <v>217</v>
      </c>
      <c r="E15" s="33">
        <v>4605</v>
      </c>
      <c r="F15" s="33">
        <v>980</v>
      </c>
      <c r="G15" s="54">
        <v>0.5704081632653061</v>
      </c>
      <c r="H15" s="33">
        <v>4810</v>
      </c>
      <c r="I15" s="33">
        <v>249</v>
      </c>
      <c r="J15" s="67">
        <f t="shared" si="0"/>
        <v>0.05176715176715177</v>
      </c>
      <c r="K15" s="169"/>
      <c r="L15" s="56">
        <v>559</v>
      </c>
      <c r="M15" s="57">
        <v>4000</v>
      </c>
    </row>
    <row r="16" spans="1:13" ht="15.75" customHeight="1">
      <c r="A16" s="110">
        <v>5</v>
      </c>
      <c r="B16" s="58" t="s">
        <v>223</v>
      </c>
      <c r="C16" s="59" t="s">
        <v>212</v>
      </c>
      <c r="D16" s="59" t="s">
        <v>224</v>
      </c>
      <c r="E16" s="60">
        <v>2088000</v>
      </c>
      <c r="F16" s="60">
        <v>60000</v>
      </c>
      <c r="G16" s="61">
        <v>0</v>
      </c>
      <c r="H16" s="60">
        <v>2289480</v>
      </c>
      <c r="I16" s="60">
        <v>1321486</v>
      </c>
      <c r="J16" s="159">
        <f t="shared" si="0"/>
        <v>0.5771991893355697</v>
      </c>
      <c r="K16" s="63" t="s">
        <v>516</v>
      </c>
      <c r="L16" s="56"/>
      <c r="M16" s="57"/>
    </row>
    <row r="17" spans="1:13" ht="15.75" customHeight="1">
      <c r="A17" s="171">
        <v>6</v>
      </c>
      <c r="B17" s="64" t="s">
        <v>188</v>
      </c>
      <c r="C17" s="65" t="s">
        <v>189</v>
      </c>
      <c r="D17" s="65" t="s">
        <v>190</v>
      </c>
      <c r="E17" s="31">
        <v>74840</v>
      </c>
      <c r="F17" s="66" t="s">
        <v>225</v>
      </c>
      <c r="G17" s="66" t="s">
        <v>225</v>
      </c>
      <c r="H17" s="31">
        <v>74840</v>
      </c>
      <c r="I17" s="31">
        <v>57476</v>
      </c>
      <c r="J17" s="67">
        <f t="shared" si="0"/>
        <v>0.7679850347407803</v>
      </c>
      <c r="K17" s="173" t="s">
        <v>526</v>
      </c>
      <c r="L17" s="56"/>
      <c r="M17" s="57"/>
    </row>
    <row r="18" spans="1:14" ht="15.75" customHeight="1">
      <c r="A18" s="172"/>
      <c r="B18" s="64" t="s">
        <v>227</v>
      </c>
      <c r="C18" s="65" t="s">
        <v>189</v>
      </c>
      <c r="D18" s="65" t="s">
        <v>190</v>
      </c>
      <c r="E18" s="31">
        <v>30000</v>
      </c>
      <c r="F18" s="66" t="s">
        <v>225</v>
      </c>
      <c r="G18" s="66" t="s">
        <v>225</v>
      </c>
      <c r="H18" s="68">
        <v>30000</v>
      </c>
      <c r="I18" s="68">
        <v>6556</v>
      </c>
      <c r="J18" s="67">
        <f t="shared" si="0"/>
        <v>0.21853333333333333</v>
      </c>
      <c r="K18" s="174"/>
      <c r="L18" s="69"/>
      <c r="M18" s="57">
        <v>1968000</v>
      </c>
      <c r="N18" t="s">
        <v>228</v>
      </c>
    </row>
    <row r="19" spans="1:15" ht="15.75" customHeight="1">
      <c r="A19" s="166">
        <v>7</v>
      </c>
      <c r="B19" s="167" t="s">
        <v>527</v>
      </c>
      <c r="C19" s="168" t="s">
        <v>528</v>
      </c>
      <c r="D19" s="50" t="s">
        <v>529</v>
      </c>
      <c r="E19" s="70">
        <v>657555</v>
      </c>
      <c r="F19" s="71" t="s">
        <v>530</v>
      </c>
      <c r="G19" s="72" t="s">
        <v>530</v>
      </c>
      <c r="H19" s="73">
        <v>726963</v>
      </c>
      <c r="I19" s="34">
        <v>666848</v>
      </c>
      <c r="J19" s="52">
        <f>I19/H19</f>
        <v>0.9173066579729643</v>
      </c>
      <c r="K19" s="162" t="s">
        <v>531</v>
      </c>
      <c r="L19" s="75"/>
      <c r="M19" s="31">
        <v>653985</v>
      </c>
      <c r="N19" s="76"/>
      <c r="O19" s="76"/>
    </row>
    <row r="20" spans="1:15" ht="15.75" customHeight="1">
      <c r="A20" s="166"/>
      <c r="B20" s="167"/>
      <c r="C20" s="168"/>
      <c r="D20" s="49" t="s">
        <v>532</v>
      </c>
      <c r="E20" s="77">
        <v>327445</v>
      </c>
      <c r="F20" s="78" t="s">
        <v>530</v>
      </c>
      <c r="G20" s="79" t="s">
        <v>530</v>
      </c>
      <c r="H20" s="80">
        <v>378381</v>
      </c>
      <c r="I20" s="31">
        <v>290525</v>
      </c>
      <c r="J20" s="67">
        <f>I20/H20</f>
        <v>0.7678107515969353</v>
      </c>
      <c r="K20" s="162"/>
      <c r="L20" s="75"/>
      <c r="M20" s="31">
        <v>322856</v>
      </c>
      <c r="N20" s="76"/>
      <c r="O20" s="76"/>
    </row>
    <row r="21" spans="1:15" ht="15.75" customHeight="1">
      <c r="A21" s="166"/>
      <c r="B21" s="175"/>
      <c r="C21" s="168"/>
      <c r="D21" s="49" t="s">
        <v>533</v>
      </c>
      <c r="E21" s="77">
        <v>324702</v>
      </c>
      <c r="F21" s="78" t="s">
        <v>530</v>
      </c>
      <c r="G21" s="79" t="s">
        <v>530</v>
      </c>
      <c r="H21" s="80">
        <v>393973</v>
      </c>
      <c r="I21" s="31">
        <v>332409</v>
      </c>
      <c r="J21" s="81">
        <v>0.8437354844113683</v>
      </c>
      <c r="K21" s="162"/>
      <c r="L21" s="75"/>
      <c r="M21" s="31">
        <v>318770</v>
      </c>
      <c r="N21" s="76"/>
      <c r="O21" s="76"/>
    </row>
    <row r="22" spans="1:13" ht="34.5" customHeight="1">
      <c r="A22" s="157">
        <v>8</v>
      </c>
      <c r="B22" s="58" t="s">
        <v>534</v>
      </c>
      <c r="C22" s="59" t="s">
        <v>528</v>
      </c>
      <c r="D22" s="59" t="s">
        <v>191</v>
      </c>
      <c r="E22" s="152" t="s">
        <v>535</v>
      </c>
      <c r="F22" s="153" t="s">
        <v>530</v>
      </c>
      <c r="G22" s="154">
        <v>1</v>
      </c>
      <c r="H22" s="155">
        <v>11</v>
      </c>
      <c r="I22" s="153" t="s">
        <v>530</v>
      </c>
      <c r="J22" s="154" t="s">
        <v>530</v>
      </c>
      <c r="K22" s="126" t="s">
        <v>570</v>
      </c>
      <c r="L22" s="84"/>
      <c r="M22" s="57">
        <v>11</v>
      </c>
    </row>
    <row r="23" spans="1:13" ht="16.5" customHeight="1">
      <c r="A23" s="110">
        <v>9</v>
      </c>
      <c r="B23" s="58" t="s">
        <v>536</v>
      </c>
      <c r="C23" s="59" t="s">
        <v>537</v>
      </c>
      <c r="D23" s="59" t="s">
        <v>191</v>
      </c>
      <c r="E23" s="82" t="s">
        <v>535</v>
      </c>
      <c r="F23" s="83">
        <v>14</v>
      </c>
      <c r="G23" s="61">
        <v>0</v>
      </c>
      <c r="H23" s="82" t="s">
        <v>535</v>
      </c>
      <c r="I23" s="82" t="s">
        <v>535</v>
      </c>
      <c r="J23" s="159">
        <v>0</v>
      </c>
      <c r="K23" s="158" t="s">
        <v>569</v>
      </c>
      <c r="L23" s="84"/>
      <c r="M23" s="57"/>
    </row>
    <row r="24" spans="1:13" ht="16.5" customHeight="1">
      <c r="A24" s="111">
        <v>10</v>
      </c>
      <c r="B24" s="85" t="s">
        <v>538</v>
      </c>
      <c r="C24" s="86" t="s">
        <v>539</v>
      </c>
      <c r="D24" s="86" t="s">
        <v>191</v>
      </c>
      <c r="E24" s="31">
        <v>480</v>
      </c>
      <c r="F24" s="31">
        <v>0</v>
      </c>
      <c r="G24" s="54">
        <v>0</v>
      </c>
      <c r="H24" s="31">
        <v>570</v>
      </c>
      <c r="I24" s="31">
        <v>288</v>
      </c>
      <c r="J24" s="67">
        <f aca="true" t="shared" si="1" ref="J24:J31">I24/H24</f>
        <v>0.5052631578947369</v>
      </c>
      <c r="K24" s="162" t="s">
        <v>540</v>
      </c>
      <c r="L24" s="87"/>
      <c r="M24" s="57">
        <v>0</v>
      </c>
    </row>
    <row r="25" spans="1:13" ht="16.5" customHeight="1">
      <c r="A25" s="110">
        <v>11</v>
      </c>
      <c r="B25" s="58" t="s">
        <v>541</v>
      </c>
      <c r="C25" s="59" t="s">
        <v>539</v>
      </c>
      <c r="D25" s="59" t="s">
        <v>542</v>
      </c>
      <c r="E25" s="60">
        <v>875</v>
      </c>
      <c r="F25" s="60">
        <v>404</v>
      </c>
      <c r="G25" s="61">
        <v>0.5445544554455446</v>
      </c>
      <c r="H25" s="60">
        <v>875</v>
      </c>
      <c r="I25" s="60">
        <v>618</v>
      </c>
      <c r="J25" s="159">
        <f t="shared" si="1"/>
        <v>0.7062857142857143</v>
      </c>
      <c r="K25" s="164"/>
      <c r="L25" s="88">
        <v>220</v>
      </c>
      <c r="M25" s="57">
        <v>0</v>
      </c>
    </row>
    <row r="26" spans="1:14" ht="16.5" customHeight="1">
      <c r="A26" s="166">
        <v>12</v>
      </c>
      <c r="B26" s="167" t="s">
        <v>543</v>
      </c>
      <c r="C26" s="168" t="s">
        <v>544</v>
      </c>
      <c r="D26" s="50" t="s">
        <v>529</v>
      </c>
      <c r="E26" s="34">
        <v>582263</v>
      </c>
      <c r="F26" s="34">
        <v>450000</v>
      </c>
      <c r="G26" s="51">
        <v>1.0352</v>
      </c>
      <c r="H26" s="34">
        <v>964978</v>
      </c>
      <c r="I26" s="35">
        <v>796863</v>
      </c>
      <c r="J26" s="161">
        <f t="shared" si="1"/>
        <v>0.8257835929938299</v>
      </c>
      <c r="K26" s="162" t="s">
        <v>545</v>
      </c>
      <c r="L26" s="88"/>
      <c r="M26" s="53">
        <v>915010</v>
      </c>
      <c r="N26" t="s">
        <v>546</v>
      </c>
    </row>
    <row r="27" spans="1:13" ht="16.5" customHeight="1">
      <c r="A27" s="166"/>
      <c r="B27" s="167"/>
      <c r="C27" s="168"/>
      <c r="D27" s="49" t="s">
        <v>532</v>
      </c>
      <c r="E27" s="33">
        <v>350232</v>
      </c>
      <c r="F27" s="33">
        <v>250000</v>
      </c>
      <c r="G27" s="89">
        <v>1.0344</v>
      </c>
      <c r="H27" s="33">
        <v>539990</v>
      </c>
      <c r="I27" s="37">
        <v>312979</v>
      </c>
      <c r="J27" s="160">
        <f t="shared" si="1"/>
        <v>0.5796014741013722</v>
      </c>
      <c r="K27" s="162"/>
      <c r="L27" s="88"/>
      <c r="M27" s="57"/>
    </row>
    <row r="28" spans="1:13" ht="16.5" customHeight="1">
      <c r="A28" s="166"/>
      <c r="B28" s="167"/>
      <c r="C28" s="168"/>
      <c r="D28" s="49" t="s">
        <v>533</v>
      </c>
      <c r="E28" s="33">
        <v>311120</v>
      </c>
      <c r="F28" s="33">
        <v>200000</v>
      </c>
      <c r="G28" s="89">
        <v>0.6001</v>
      </c>
      <c r="H28" s="33">
        <v>458974</v>
      </c>
      <c r="I28" s="37">
        <v>342463</v>
      </c>
      <c r="J28" s="160">
        <f t="shared" si="1"/>
        <v>0.7461490193344286</v>
      </c>
      <c r="K28" s="162"/>
      <c r="L28" s="88"/>
      <c r="M28" s="57"/>
    </row>
    <row r="29" spans="1:14" ht="16.5" customHeight="1">
      <c r="A29" s="110">
        <v>13</v>
      </c>
      <c r="B29" s="90" t="s">
        <v>547</v>
      </c>
      <c r="C29" s="59" t="s">
        <v>548</v>
      </c>
      <c r="D29" s="59" t="s">
        <v>192</v>
      </c>
      <c r="E29" s="60">
        <v>1000000</v>
      </c>
      <c r="F29" s="60">
        <v>900000</v>
      </c>
      <c r="G29" s="61">
        <v>1</v>
      </c>
      <c r="H29" s="60">
        <v>1900000</v>
      </c>
      <c r="I29" s="60">
        <v>1138712</v>
      </c>
      <c r="J29" s="159">
        <f t="shared" si="1"/>
        <v>0.5993221052631579</v>
      </c>
      <c r="K29" s="162"/>
      <c r="L29" s="88"/>
      <c r="M29" s="57">
        <v>800000</v>
      </c>
      <c r="N29" s="91" t="s">
        <v>549</v>
      </c>
    </row>
    <row r="30" spans="1:13" ht="16.5" customHeight="1">
      <c r="A30" s="112">
        <v>14</v>
      </c>
      <c r="B30" s="92" t="s">
        <v>550</v>
      </c>
      <c r="C30" s="93" t="s">
        <v>551</v>
      </c>
      <c r="D30" s="93" t="s">
        <v>191</v>
      </c>
      <c r="E30" s="33">
        <v>6500000</v>
      </c>
      <c r="F30" s="33">
        <v>700000</v>
      </c>
      <c r="G30" s="89">
        <v>1.4285714285714286</v>
      </c>
      <c r="H30" s="33">
        <v>7500000</v>
      </c>
      <c r="I30" s="37">
        <v>7172329</v>
      </c>
      <c r="J30" s="160">
        <f t="shared" si="1"/>
        <v>0.9563105333333334</v>
      </c>
      <c r="K30" s="162" t="s">
        <v>552</v>
      </c>
      <c r="L30" s="88"/>
      <c r="M30" s="57">
        <v>1597411</v>
      </c>
    </row>
    <row r="31" spans="1:13" ht="16.5" customHeight="1">
      <c r="A31" s="110">
        <v>15</v>
      </c>
      <c r="B31" s="58" t="s">
        <v>553</v>
      </c>
      <c r="C31" s="59" t="s">
        <v>554</v>
      </c>
      <c r="D31" s="59" t="s">
        <v>191</v>
      </c>
      <c r="E31" s="60">
        <v>5165</v>
      </c>
      <c r="F31" s="60">
        <v>1430</v>
      </c>
      <c r="G31" s="61">
        <v>0.955944055944056</v>
      </c>
      <c r="H31" s="60">
        <v>6532</v>
      </c>
      <c r="I31" s="94">
        <v>6513</v>
      </c>
      <c r="J31" s="159">
        <f t="shared" si="1"/>
        <v>0.997091243110839</v>
      </c>
      <c r="K31" s="162"/>
      <c r="L31" s="88"/>
      <c r="M31" s="57">
        <v>1876</v>
      </c>
    </row>
    <row r="32" spans="1:13" ht="16.5" customHeight="1">
      <c r="A32" s="177">
        <v>16</v>
      </c>
      <c r="B32" s="178" t="s">
        <v>555</v>
      </c>
      <c r="C32" s="176" t="s">
        <v>556</v>
      </c>
      <c r="D32" s="95" t="s">
        <v>193</v>
      </c>
      <c r="E32" s="34">
        <v>235320</v>
      </c>
      <c r="F32" s="34">
        <v>21000</v>
      </c>
      <c r="G32" s="51">
        <v>0.7114</v>
      </c>
      <c r="H32" s="34">
        <v>257010</v>
      </c>
      <c r="I32" s="35">
        <v>115071</v>
      </c>
      <c r="J32" s="52">
        <f>I32/H32</f>
        <v>0.447729660324501</v>
      </c>
      <c r="K32" s="164" t="s">
        <v>567</v>
      </c>
      <c r="L32" s="96">
        <v>7698</v>
      </c>
      <c r="M32" s="57"/>
    </row>
    <row r="33" spans="1:13" ht="16.5" customHeight="1">
      <c r="A33" s="177"/>
      <c r="B33" s="178"/>
      <c r="C33" s="176"/>
      <c r="D33" s="86" t="s">
        <v>194</v>
      </c>
      <c r="E33" s="31">
        <v>215317</v>
      </c>
      <c r="F33" s="31">
        <v>22600</v>
      </c>
      <c r="G33" s="54">
        <v>0.7226</v>
      </c>
      <c r="H33" s="31">
        <v>240253</v>
      </c>
      <c r="I33" s="36">
        <v>90213</v>
      </c>
      <c r="J33" s="67">
        <f aca="true" t="shared" si="2" ref="J33:J41">I33/H33</f>
        <v>0.3754916691987197</v>
      </c>
      <c r="K33" s="164"/>
      <c r="L33" s="96">
        <v>4416</v>
      </c>
      <c r="M33" s="57"/>
    </row>
    <row r="34" spans="1:13" ht="16.5" customHeight="1">
      <c r="A34" s="177"/>
      <c r="B34" s="178"/>
      <c r="C34" s="176"/>
      <c r="D34" s="86" t="s">
        <v>195</v>
      </c>
      <c r="E34" s="31">
        <v>198616</v>
      </c>
      <c r="F34" s="31">
        <v>17600</v>
      </c>
      <c r="G34" s="54">
        <v>0.7139</v>
      </c>
      <c r="H34" s="31">
        <v>205506</v>
      </c>
      <c r="I34" s="36">
        <v>78427</v>
      </c>
      <c r="J34" s="67">
        <f t="shared" si="2"/>
        <v>0.38162876023084485</v>
      </c>
      <c r="K34" s="164"/>
      <c r="L34" s="96">
        <v>4683</v>
      </c>
      <c r="M34" s="57"/>
    </row>
    <row r="35" spans="1:13" ht="16.5" customHeight="1">
      <c r="A35" s="166">
        <v>17</v>
      </c>
      <c r="B35" s="167" t="s">
        <v>557</v>
      </c>
      <c r="C35" s="168" t="s">
        <v>556</v>
      </c>
      <c r="D35" s="95" t="s">
        <v>193</v>
      </c>
      <c r="E35" s="34">
        <v>223779</v>
      </c>
      <c r="F35" s="34">
        <v>18000</v>
      </c>
      <c r="G35" s="51">
        <v>0.9316</v>
      </c>
      <c r="H35" s="34">
        <v>241917</v>
      </c>
      <c r="I35" s="35">
        <v>44911</v>
      </c>
      <c r="J35" s="52">
        <f t="shared" si="2"/>
        <v>0.18564631671193013</v>
      </c>
      <c r="K35" s="164"/>
      <c r="L35" s="96">
        <v>5176</v>
      </c>
      <c r="M35" s="57"/>
    </row>
    <row r="36" spans="1:13" ht="16.5" customHeight="1">
      <c r="A36" s="166"/>
      <c r="B36" s="167"/>
      <c r="C36" s="168"/>
      <c r="D36" s="93" t="s">
        <v>194</v>
      </c>
      <c r="E36" s="33">
        <v>195607</v>
      </c>
      <c r="F36" s="33">
        <v>37100</v>
      </c>
      <c r="G36" s="89">
        <v>0.6062</v>
      </c>
      <c r="H36" s="33">
        <v>231870</v>
      </c>
      <c r="I36" s="37">
        <v>34850</v>
      </c>
      <c r="J36" s="67">
        <f t="shared" si="2"/>
        <v>0.15029973692155088</v>
      </c>
      <c r="K36" s="164"/>
      <c r="L36" s="96">
        <v>5623</v>
      </c>
      <c r="M36" s="57"/>
    </row>
    <row r="37" spans="1:13" ht="16.5" customHeight="1">
      <c r="A37" s="166"/>
      <c r="B37" s="167"/>
      <c r="C37" s="168"/>
      <c r="D37" s="93" t="s">
        <v>195</v>
      </c>
      <c r="E37" s="33">
        <v>134048</v>
      </c>
      <c r="F37" s="33">
        <v>28500</v>
      </c>
      <c r="G37" s="89">
        <v>0.4706</v>
      </c>
      <c r="H37" s="33">
        <v>147459</v>
      </c>
      <c r="I37" s="37">
        <v>27886</v>
      </c>
      <c r="J37" s="67">
        <f t="shared" si="2"/>
        <v>0.1891101933418781</v>
      </c>
      <c r="K37" s="164"/>
      <c r="L37" s="96">
        <v>1500</v>
      </c>
      <c r="M37" s="57"/>
    </row>
    <row r="38" spans="1:13" ht="16.5" customHeight="1">
      <c r="A38" s="166">
        <v>18</v>
      </c>
      <c r="B38" s="167" t="s">
        <v>558</v>
      </c>
      <c r="C38" s="168" t="s">
        <v>559</v>
      </c>
      <c r="D38" s="95" t="s">
        <v>193</v>
      </c>
      <c r="E38" s="34">
        <v>13652200</v>
      </c>
      <c r="F38" s="34">
        <v>55200</v>
      </c>
      <c r="G38" s="51">
        <v>0.9493</v>
      </c>
      <c r="H38" s="34">
        <v>11787300</v>
      </c>
      <c r="I38" s="35">
        <v>7324290</v>
      </c>
      <c r="J38" s="52">
        <f t="shared" si="2"/>
        <v>0.6213713064060472</v>
      </c>
      <c r="K38" s="162" t="s">
        <v>560</v>
      </c>
      <c r="L38" s="96">
        <v>22400</v>
      </c>
      <c r="M38" s="57"/>
    </row>
    <row r="39" spans="1:13" ht="16.5" customHeight="1">
      <c r="A39" s="166"/>
      <c r="B39" s="167"/>
      <c r="C39" s="168"/>
      <c r="D39" s="93" t="s">
        <v>194</v>
      </c>
      <c r="E39" s="33">
        <v>6472300</v>
      </c>
      <c r="F39" s="33">
        <v>59200</v>
      </c>
      <c r="G39" s="89">
        <v>0.7652</v>
      </c>
      <c r="H39" s="33">
        <v>5195800</v>
      </c>
      <c r="I39" s="37">
        <v>2965123</v>
      </c>
      <c r="J39" s="67">
        <f t="shared" si="2"/>
        <v>0.5706768928750144</v>
      </c>
      <c r="K39" s="162"/>
      <c r="L39" s="96">
        <v>10500</v>
      </c>
      <c r="M39" s="57"/>
    </row>
    <row r="40" spans="1:13" ht="16.5" customHeight="1">
      <c r="A40" s="166"/>
      <c r="B40" s="167"/>
      <c r="C40" s="168"/>
      <c r="D40" s="93" t="s">
        <v>195</v>
      </c>
      <c r="E40" s="33">
        <v>7902900</v>
      </c>
      <c r="F40" s="33">
        <v>75000</v>
      </c>
      <c r="G40" s="89">
        <v>0.4733</v>
      </c>
      <c r="H40" s="33">
        <v>6328000</v>
      </c>
      <c r="I40" s="37">
        <v>3654694</v>
      </c>
      <c r="J40" s="67">
        <f t="shared" si="2"/>
        <v>0.5775432996207333</v>
      </c>
      <c r="K40" s="162"/>
      <c r="L40" s="96">
        <v>13100</v>
      </c>
      <c r="M40" s="57"/>
    </row>
    <row r="41" spans="1:14" ht="16.5" customHeight="1">
      <c r="A41" s="97">
        <v>19</v>
      </c>
      <c r="B41" s="98" t="s">
        <v>561</v>
      </c>
      <c r="C41" s="99" t="s">
        <v>562</v>
      </c>
      <c r="D41" s="100" t="s">
        <v>563</v>
      </c>
      <c r="E41" s="94">
        <v>10665</v>
      </c>
      <c r="F41" s="99" t="s">
        <v>530</v>
      </c>
      <c r="G41" s="61" t="s">
        <v>530</v>
      </c>
      <c r="H41" s="60">
        <v>10665</v>
      </c>
      <c r="I41" s="94">
        <v>3610</v>
      </c>
      <c r="J41" s="159">
        <f t="shared" si="2"/>
        <v>0.33849038912330054</v>
      </c>
      <c r="K41" s="123" t="s">
        <v>564</v>
      </c>
      <c r="L41" s="88"/>
      <c r="M41" s="57"/>
      <c r="N41" s="91" t="s">
        <v>565</v>
      </c>
    </row>
    <row r="42" spans="1:13" ht="16.5" customHeight="1" thickBot="1">
      <c r="A42" s="101">
        <v>20</v>
      </c>
      <c r="B42" s="102" t="s">
        <v>566</v>
      </c>
      <c r="C42" s="103" t="s">
        <v>562</v>
      </c>
      <c r="D42" s="104" t="s">
        <v>196</v>
      </c>
      <c r="E42" s="105">
        <v>28864</v>
      </c>
      <c r="F42" s="106" t="s">
        <v>530</v>
      </c>
      <c r="G42" s="106" t="s">
        <v>530</v>
      </c>
      <c r="H42" s="107">
        <v>28864</v>
      </c>
      <c r="I42" s="105">
        <v>10774</v>
      </c>
      <c r="J42" s="108">
        <f>I42/H42</f>
        <v>0.3732677383592018</v>
      </c>
      <c r="K42" s="124" t="s">
        <v>568</v>
      </c>
      <c r="L42" s="109"/>
      <c r="M42" s="57"/>
    </row>
  </sheetData>
  <mergeCells count="37">
    <mergeCell ref="B38:B40"/>
    <mergeCell ref="A38:A40"/>
    <mergeCell ref="C32:C34"/>
    <mergeCell ref="C35:C37"/>
    <mergeCell ref="C38:C40"/>
    <mergeCell ref="A32:A34"/>
    <mergeCell ref="B32:B34"/>
    <mergeCell ref="B35:B37"/>
    <mergeCell ref="A35:A37"/>
    <mergeCell ref="A26:A28"/>
    <mergeCell ref="B26:B28"/>
    <mergeCell ref="C26:C28"/>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8:K40"/>
    <mergeCell ref="K24:K25"/>
    <mergeCell ref="K30:K31"/>
    <mergeCell ref="K26:K29"/>
    <mergeCell ref="K32:K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7.xml><?xml version="1.0" encoding="utf-8"?>
<worksheet xmlns="http://schemas.openxmlformats.org/spreadsheetml/2006/main" xmlns:r="http://schemas.openxmlformats.org/officeDocument/2006/relationships">
  <dimension ref="A1:M19"/>
  <sheetViews>
    <sheetView workbookViewId="0" topLeftCell="A1">
      <selection activeCell="H19" sqref="H19"/>
      <selection activeCell="A1" sqref="A1"/>
    </sheetView>
  </sheetViews>
  <sheetFormatPr defaultColWidth="9.00390625" defaultRowHeight="16.5"/>
  <cols>
    <col min="1" max="1" width="15.00390625" style="0" customWidth="1"/>
    <col min="2" max="8" width="10.00390625" style="0" bestFit="1" customWidth="1"/>
  </cols>
  <sheetData>
    <row r="1" ht="19.5">
      <c r="A1" s="4" t="s">
        <v>23</v>
      </c>
    </row>
    <row r="2" ht="17.25" thickBot="1"/>
    <row r="3" spans="1:13" ht="16.5">
      <c r="A3" s="8" t="s">
        <v>1</v>
      </c>
      <c r="B3" s="9" t="s">
        <v>2</v>
      </c>
      <c r="C3" s="9" t="s">
        <v>3</v>
      </c>
      <c r="D3" s="9" t="s">
        <v>4</v>
      </c>
      <c r="E3" s="9" t="s">
        <v>5</v>
      </c>
      <c r="F3" s="9" t="s">
        <v>6</v>
      </c>
      <c r="G3" s="9" t="s">
        <v>7</v>
      </c>
      <c r="H3" s="9" t="s">
        <v>8</v>
      </c>
      <c r="I3" s="9" t="s">
        <v>9</v>
      </c>
      <c r="J3" s="9" t="s">
        <v>10</v>
      </c>
      <c r="K3" s="9" t="s">
        <v>11</v>
      </c>
      <c r="L3" s="9" t="s">
        <v>12</v>
      </c>
      <c r="M3" s="10" t="s">
        <v>13</v>
      </c>
    </row>
    <row r="4" spans="1:13" ht="17.25" thickBot="1">
      <c r="A4" s="5" t="s">
        <v>0</v>
      </c>
      <c r="B4" s="7">
        <v>0</v>
      </c>
      <c r="C4" s="7">
        <v>1500</v>
      </c>
      <c r="D4" s="7">
        <v>10000</v>
      </c>
      <c r="E4" s="7">
        <v>0</v>
      </c>
      <c r="F4" s="7">
        <v>79800</v>
      </c>
      <c r="G4" s="1"/>
      <c r="H4" s="1"/>
      <c r="I4" s="1"/>
      <c r="J4" s="1"/>
      <c r="K4" s="1"/>
      <c r="L4" s="1"/>
      <c r="M4" s="2"/>
    </row>
    <row r="5" spans="1:13" ht="16.5">
      <c r="A5" s="8" t="s">
        <v>1</v>
      </c>
      <c r="B5" s="9" t="s">
        <v>2</v>
      </c>
      <c r="C5" s="9" t="s">
        <v>3</v>
      </c>
      <c r="D5" s="9" t="s">
        <v>4</v>
      </c>
      <c r="E5" s="9" t="s">
        <v>5</v>
      </c>
      <c r="F5" s="9" t="s">
        <v>6</v>
      </c>
      <c r="G5" s="9" t="s">
        <v>7</v>
      </c>
      <c r="H5" s="9" t="s">
        <v>8</v>
      </c>
      <c r="I5" s="9" t="s">
        <v>9</v>
      </c>
      <c r="J5" s="9" t="s">
        <v>10</v>
      </c>
      <c r="K5" s="9" t="s">
        <v>11</v>
      </c>
      <c r="L5" s="9" t="s">
        <v>12</v>
      </c>
      <c r="M5" s="10" t="s">
        <v>13</v>
      </c>
    </row>
    <row r="6" spans="1:13" ht="16.5">
      <c r="A6" s="5" t="s">
        <v>14</v>
      </c>
      <c r="B6" s="1">
        <v>8253465</v>
      </c>
      <c r="C6" s="1">
        <f>B6+C4</f>
        <v>8254965</v>
      </c>
      <c r="D6" s="1">
        <f>C6+D4</f>
        <v>8264965</v>
      </c>
      <c r="E6" s="1">
        <f>D6+E4</f>
        <v>8264965</v>
      </c>
      <c r="F6" s="1">
        <v>8269765</v>
      </c>
      <c r="G6" s="1">
        <v>8312765</v>
      </c>
      <c r="H6" s="1">
        <v>8463465</v>
      </c>
      <c r="I6" s="1"/>
      <c r="J6" s="1"/>
      <c r="K6" s="1"/>
      <c r="L6" s="1"/>
      <c r="M6" s="2"/>
    </row>
    <row r="7" spans="1:13" ht="16.5">
      <c r="A7" s="5" t="s">
        <v>17</v>
      </c>
      <c r="B7" s="1">
        <v>4082500</v>
      </c>
      <c r="C7" s="1">
        <v>4082500</v>
      </c>
      <c r="D7" s="1">
        <v>4082500</v>
      </c>
      <c r="E7" s="1">
        <v>4082500</v>
      </c>
      <c r="F7" s="1">
        <v>4077500</v>
      </c>
      <c r="G7" s="1">
        <v>4093500</v>
      </c>
      <c r="H7" s="1">
        <v>4118500</v>
      </c>
      <c r="I7" s="1"/>
      <c r="J7" s="1"/>
      <c r="K7" s="1"/>
      <c r="L7" s="1"/>
      <c r="M7" s="2"/>
    </row>
    <row r="8" spans="1:13" ht="16.5">
      <c r="A8" s="5" t="s">
        <v>18</v>
      </c>
      <c r="B8" s="1">
        <v>4797950</v>
      </c>
      <c r="C8" s="1">
        <v>4782950</v>
      </c>
      <c r="D8" s="1">
        <v>4720050</v>
      </c>
      <c r="E8" s="1">
        <v>4683950</v>
      </c>
      <c r="F8" s="1">
        <v>4810030</v>
      </c>
      <c r="G8" s="1">
        <v>4979930</v>
      </c>
      <c r="H8" s="1">
        <v>4855606</v>
      </c>
      <c r="I8" s="1"/>
      <c r="J8" s="1"/>
      <c r="K8" s="1"/>
      <c r="L8" s="1"/>
      <c r="M8" s="2"/>
    </row>
    <row r="9" spans="1:13" ht="16.5">
      <c r="A9" s="5" t="s">
        <v>15</v>
      </c>
      <c r="B9" s="1">
        <v>6683012</v>
      </c>
      <c r="C9" s="1">
        <v>6682337</v>
      </c>
      <c r="D9" s="1">
        <v>6697018</v>
      </c>
      <c r="E9" s="1">
        <v>6705914</v>
      </c>
      <c r="F9" s="1">
        <v>6713076</v>
      </c>
      <c r="G9" s="1">
        <v>6713076</v>
      </c>
      <c r="H9" s="1">
        <v>6723991</v>
      </c>
      <c r="I9" s="1"/>
      <c r="J9" s="1"/>
      <c r="K9" s="1"/>
      <c r="L9" s="1"/>
      <c r="M9" s="2"/>
    </row>
    <row r="10" spans="1:13" ht="16.5">
      <c r="A10" s="5" t="s">
        <v>19</v>
      </c>
      <c r="B10" s="1">
        <v>2862179</v>
      </c>
      <c r="C10" s="1">
        <v>2864465</v>
      </c>
      <c r="D10" s="1">
        <v>2866904</v>
      </c>
      <c r="E10" s="1">
        <v>2868409</v>
      </c>
      <c r="F10" s="1">
        <v>2872249</v>
      </c>
      <c r="G10" s="1">
        <v>2872249</v>
      </c>
      <c r="H10" s="1">
        <v>2871990</v>
      </c>
      <c r="I10" s="1"/>
      <c r="J10" s="1"/>
      <c r="K10" s="1"/>
      <c r="L10" s="1"/>
      <c r="M10" s="2"/>
    </row>
    <row r="11" spans="1:13" ht="16.5">
      <c r="A11" s="5" t="s">
        <v>20</v>
      </c>
      <c r="B11" s="1">
        <v>3300857</v>
      </c>
      <c r="C11" s="1">
        <v>3301255</v>
      </c>
      <c r="D11" s="1">
        <v>3313566</v>
      </c>
      <c r="E11" s="1">
        <v>3318883</v>
      </c>
      <c r="F11" s="1">
        <v>3319732</v>
      </c>
      <c r="G11" s="1">
        <v>3319732</v>
      </c>
      <c r="H11" s="1">
        <v>3326144</v>
      </c>
      <c r="I11" s="1"/>
      <c r="J11" s="1"/>
      <c r="K11" s="1"/>
      <c r="L11" s="1"/>
      <c r="M11" s="2"/>
    </row>
    <row r="12" spans="1:13" ht="16.5">
      <c r="A12" s="5" t="s">
        <v>16</v>
      </c>
      <c r="B12" s="11">
        <f aca="true" t="shared" si="0" ref="B12:F14">B9/B6</f>
        <v>0.8097219773755628</v>
      </c>
      <c r="C12" s="11">
        <f t="shared" si="0"/>
        <v>0.8094930747737876</v>
      </c>
      <c r="D12" s="11">
        <f t="shared" si="0"/>
        <v>0.8102899407317514</v>
      </c>
      <c r="E12" s="11">
        <f t="shared" si="0"/>
        <v>0.8113662913273075</v>
      </c>
      <c r="F12" s="11">
        <f t="shared" si="0"/>
        <v>0.8117613982985006</v>
      </c>
      <c r="G12" s="11">
        <f aca="true" t="shared" si="1" ref="G12:H14">G9/G6</f>
        <v>0.807562345380869</v>
      </c>
      <c r="H12" s="11">
        <f t="shared" si="1"/>
        <v>0.79447259485329</v>
      </c>
      <c r="I12" s="11"/>
      <c r="J12" s="11"/>
      <c r="K12" s="11"/>
      <c r="L12" s="11"/>
      <c r="M12" s="12"/>
    </row>
    <row r="13" spans="1:13" ht="16.5">
      <c r="A13" s="5" t="s">
        <v>21</v>
      </c>
      <c r="B13" s="11">
        <f t="shared" si="0"/>
        <v>0.7010848744641763</v>
      </c>
      <c r="C13" s="11">
        <f t="shared" si="0"/>
        <v>0.7016448254745866</v>
      </c>
      <c r="D13" s="11">
        <f t="shared" si="0"/>
        <v>0.7022422535211268</v>
      </c>
      <c r="E13" s="11">
        <f t="shared" si="0"/>
        <v>0.702610900183711</v>
      </c>
      <c r="F13" s="11">
        <f t="shared" si="0"/>
        <v>0.7044142244022072</v>
      </c>
      <c r="G13" s="11">
        <f t="shared" si="1"/>
        <v>0.7016609258580677</v>
      </c>
      <c r="H13" s="11">
        <f t="shared" si="1"/>
        <v>0.6973388369552022</v>
      </c>
      <c r="I13" s="11"/>
      <c r="J13" s="11"/>
      <c r="K13" s="11"/>
      <c r="L13" s="11"/>
      <c r="M13" s="12"/>
    </row>
    <row r="14" spans="1:13" ht="17.25" thickBot="1">
      <c r="A14" s="6" t="s">
        <v>22</v>
      </c>
      <c r="B14" s="3">
        <f t="shared" si="0"/>
        <v>0.687972363196782</v>
      </c>
      <c r="C14" s="3">
        <f t="shared" si="0"/>
        <v>0.6902131529704472</v>
      </c>
      <c r="D14" s="3">
        <f t="shared" si="0"/>
        <v>0.7020192582705692</v>
      </c>
      <c r="E14" s="3">
        <f t="shared" si="0"/>
        <v>0.7085649932215331</v>
      </c>
      <c r="F14" s="3">
        <f t="shared" si="0"/>
        <v>0.6901686683866837</v>
      </c>
      <c r="G14" s="3">
        <f t="shared" si="1"/>
        <v>0.6666222215974923</v>
      </c>
      <c r="H14" s="3">
        <f t="shared" si="1"/>
        <v>0.6850110985116997</v>
      </c>
      <c r="I14" s="3"/>
      <c r="J14" s="3"/>
      <c r="K14" s="3"/>
      <c r="L14" s="3"/>
      <c r="M14" s="13"/>
    </row>
    <row r="17" ht="16.5">
      <c r="H17" s="156">
        <f>H9-G9</f>
        <v>10915</v>
      </c>
    </row>
    <row r="18" ht="16.5">
      <c r="H18" s="156">
        <f>H10-G10</f>
        <v>-259</v>
      </c>
    </row>
    <row r="19" ht="16.5">
      <c r="H19" s="156">
        <f>H11-G11</f>
        <v>6412</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4"/>
  <sheetViews>
    <sheetView workbookViewId="0" topLeftCell="A1">
      <selection activeCell="B11" sqref="B11"/>
      <selection activeCell="A1" sqref="A1"/>
    </sheetView>
  </sheetViews>
  <sheetFormatPr defaultColWidth="9.00390625" defaultRowHeight="16.5"/>
  <cols>
    <col min="1" max="1" width="15.00390625" style="0" customWidth="1"/>
    <col min="2" max="6" width="7.625" style="0" bestFit="1" customWidth="1"/>
    <col min="7" max="7" width="7.50390625" style="0" bestFit="1" customWidth="1"/>
    <col min="8" max="8" width="7.625" style="0" bestFit="1" customWidth="1"/>
  </cols>
  <sheetData>
    <row r="1" ht="19.5">
      <c r="A1" s="4" t="s">
        <v>149</v>
      </c>
    </row>
    <row r="2" ht="17.25" thickBot="1"/>
    <row r="3" spans="1:13" ht="16.5">
      <c r="A3" s="8" t="s">
        <v>126</v>
      </c>
      <c r="B3" s="9" t="s">
        <v>127</v>
      </c>
      <c r="C3" s="9" t="s">
        <v>128</v>
      </c>
      <c r="D3" s="9" t="s">
        <v>129</v>
      </c>
      <c r="E3" s="9" t="s">
        <v>130</v>
      </c>
      <c r="F3" s="9" t="s">
        <v>131</v>
      </c>
      <c r="G3" s="9" t="s">
        <v>132</v>
      </c>
      <c r="H3" s="9" t="s">
        <v>133</v>
      </c>
      <c r="I3" s="9" t="s">
        <v>134</v>
      </c>
      <c r="J3" s="9" t="s">
        <v>135</v>
      </c>
      <c r="K3" s="9" t="s">
        <v>136</v>
      </c>
      <c r="L3" s="9" t="s">
        <v>137</v>
      </c>
      <c r="M3" s="10" t="s">
        <v>138</v>
      </c>
    </row>
    <row r="4" spans="1:13" ht="17.25" thickBot="1">
      <c r="A4" s="5" t="s">
        <v>139</v>
      </c>
      <c r="B4" s="7">
        <v>0</v>
      </c>
      <c r="C4" s="7">
        <v>1500</v>
      </c>
      <c r="D4" s="7">
        <v>10000</v>
      </c>
      <c r="E4" s="7">
        <v>0</v>
      </c>
      <c r="F4" s="7">
        <v>79800</v>
      </c>
      <c r="G4" s="1"/>
      <c r="H4" s="1"/>
      <c r="I4" s="1"/>
      <c r="J4" s="1"/>
      <c r="K4" s="1"/>
      <c r="L4" s="1"/>
      <c r="M4" s="2"/>
    </row>
    <row r="5" spans="1:13" ht="16.5">
      <c r="A5" s="8" t="s">
        <v>126</v>
      </c>
      <c r="B5" s="9" t="s">
        <v>127</v>
      </c>
      <c r="C5" s="9" t="s">
        <v>128</v>
      </c>
      <c r="D5" s="9" t="s">
        <v>129</v>
      </c>
      <c r="E5" s="9" t="s">
        <v>130</v>
      </c>
      <c r="F5" s="9" t="s">
        <v>131</v>
      </c>
      <c r="G5" s="9" t="s">
        <v>132</v>
      </c>
      <c r="H5" s="9" t="s">
        <v>133</v>
      </c>
      <c r="I5" s="9" t="s">
        <v>134</v>
      </c>
      <c r="J5" s="9" t="s">
        <v>135</v>
      </c>
      <c r="K5" s="9" t="s">
        <v>136</v>
      </c>
      <c r="L5" s="9" t="s">
        <v>137</v>
      </c>
      <c r="M5" s="10" t="s">
        <v>138</v>
      </c>
    </row>
    <row r="6" spans="1:13" ht="16.5">
      <c r="A6" s="5" t="s">
        <v>140</v>
      </c>
      <c r="B6" s="1">
        <v>79129</v>
      </c>
      <c r="C6" s="1">
        <v>79129</v>
      </c>
      <c r="D6" s="1">
        <v>79129</v>
      </c>
      <c r="E6" s="1">
        <v>79129</v>
      </c>
      <c r="F6" s="1">
        <v>79129</v>
      </c>
      <c r="G6" s="1">
        <v>79257</v>
      </c>
      <c r="H6" s="1">
        <v>79705</v>
      </c>
      <c r="I6" s="1"/>
      <c r="J6" s="1"/>
      <c r="K6" s="1"/>
      <c r="L6" s="1"/>
      <c r="M6" s="2"/>
    </row>
    <row r="7" spans="1:13" ht="16.5">
      <c r="A7" s="5" t="s">
        <v>141</v>
      </c>
      <c r="B7" s="1">
        <v>23590</v>
      </c>
      <c r="C7" s="1">
        <v>23590</v>
      </c>
      <c r="D7" s="1">
        <v>23590</v>
      </c>
      <c r="E7" s="1">
        <v>23590</v>
      </c>
      <c r="F7" s="1">
        <v>23846</v>
      </c>
      <c r="G7" s="1">
        <v>23630</v>
      </c>
      <c r="H7" s="1">
        <v>23642</v>
      </c>
      <c r="I7" s="1"/>
      <c r="J7" s="1"/>
      <c r="K7" s="1"/>
      <c r="L7" s="1"/>
      <c r="M7" s="2"/>
    </row>
    <row r="8" spans="1:13" ht="16.5">
      <c r="A8" s="5" t="s">
        <v>142</v>
      </c>
      <c r="B8" s="1">
        <v>41278</v>
      </c>
      <c r="C8" s="1">
        <v>41278</v>
      </c>
      <c r="D8" s="1">
        <v>41278</v>
      </c>
      <c r="E8" s="1">
        <v>41278</v>
      </c>
      <c r="F8" s="1">
        <v>41710</v>
      </c>
      <c r="G8" s="1">
        <v>42574</v>
      </c>
      <c r="H8" s="1">
        <v>42730</v>
      </c>
      <c r="I8" s="1"/>
      <c r="J8" s="1"/>
      <c r="K8" s="1"/>
      <c r="L8" s="1"/>
      <c r="M8" s="2"/>
    </row>
    <row r="9" spans="1:13" ht="16.5">
      <c r="A9" s="5" t="s">
        <v>143</v>
      </c>
      <c r="B9" s="1">
        <v>18893</v>
      </c>
      <c r="C9" s="1">
        <v>18884</v>
      </c>
      <c r="D9" s="1">
        <v>18738</v>
      </c>
      <c r="E9" s="1">
        <v>18630</v>
      </c>
      <c r="F9" s="1">
        <v>18538</v>
      </c>
      <c r="G9" s="1">
        <v>18428</v>
      </c>
      <c r="H9" s="1">
        <v>18335</v>
      </c>
      <c r="I9" s="1"/>
      <c r="J9" s="1"/>
      <c r="K9" s="1"/>
      <c r="L9" s="1"/>
      <c r="M9" s="2"/>
    </row>
    <row r="10" spans="1:13" ht="16.5">
      <c r="A10" s="5" t="s">
        <v>144</v>
      </c>
      <c r="B10" s="1">
        <v>3843</v>
      </c>
      <c r="C10" s="1">
        <v>3825</v>
      </c>
      <c r="D10" s="1">
        <v>3838</v>
      </c>
      <c r="E10" s="1">
        <v>3840</v>
      </c>
      <c r="F10" s="1">
        <v>3857</v>
      </c>
      <c r="G10" s="1">
        <v>3845</v>
      </c>
      <c r="H10" s="1">
        <v>3869</v>
      </c>
      <c r="I10" s="1"/>
      <c r="J10" s="1"/>
      <c r="K10" s="1"/>
      <c r="L10" s="1"/>
      <c r="M10" s="2"/>
    </row>
    <row r="11" spans="1:13" ht="16.5">
      <c r="A11" s="5" t="s">
        <v>145</v>
      </c>
      <c r="B11" s="1">
        <v>5503</v>
      </c>
      <c r="C11" s="1">
        <v>5462</v>
      </c>
      <c r="D11" s="1">
        <v>5440</v>
      </c>
      <c r="E11" s="1">
        <v>5430</v>
      </c>
      <c r="F11" s="1">
        <v>5484</v>
      </c>
      <c r="G11" s="1">
        <v>5508</v>
      </c>
      <c r="H11" s="1">
        <v>5511</v>
      </c>
      <c r="I11" s="1"/>
      <c r="J11" s="1"/>
      <c r="K11" s="1"/>
      <c r="L11" s="1"/>
      <c r="M11" s="2"/>
    </row>
    <row r="12" spans="1:13" ht="16.5">
      <c r="A12" s="5" t="s">
        <v>146</v>
      </c>
      <c r="B12" s="11">
        <f aca="true" t="shared" si="0" ref="B12:F14">B9/B6</f>
        <v>0.23876202150918122</v>
      </c>
      <c r="C12" s="11">
        <f t="shared" si="0"/>
        <v>0.23864828318315662</v>
      </c>
      <c r="D12" s="11">
        <f t="shared" si="0"/>
        <v>0.2368031947832021</v>
      </c>
      <c r="E12" s="11">
        <f t="shared" si="0"/>
        <v>0.235438334870907</v>
      </c>
      <c r="F12" s="11">
        <f t="shared" si="0"/>
        <v>0.23427567642710004</v>
      </c>
      <c r="G12" s="11">
        <f aca="true" t="shared" si="1" ref="G12:H14">G9/G6</f>
        <v>0.23250943134360372</v>
      </c>
      <c r="H12" s="11">
        <f t="shared" si="1"/>
        <v>0.2300357568533969</v>
      </c>
      <c r="I12" s="11"/>
      <c r="J12" s="11"/>
      <c r="K12" s="11"/>
      <c r="L12" s="11"/>
      <c r="M12" s="12"/>
    </row>
    <row r="13" spans="1:13" ht="16.5">
      <c r="A13" s="5" t="s">
        <v>147</v>
      </c>
      <c r="B13" s="11">
        <f t="shared" si="0"/>
        <v>0.1629080118694362</v>
      </c>
      <c r="C13" s="11">
        <f t="shared" si="0"/>
        <v>0.16214497668503602</v>
      </c>
      <c r="D13" s="11">
        <f t="shared" si="0"/>
        <v>0.16269605765154727</v>
      </c>
      <c r="E13" s="11">
        <f t="shared" si="0"/>
        <v>0.16278083933870285</v>
      </c>
      <c r="F13" s="11">
        <f t="shared" si="0"/>
        <v>0.1617462048142246</v>
      </c>
      <c r="G13" s="11">
        <f t="shared" si="1"/>
        <v>0.1627168853152772</v>
      </c>
      <c r="H13" s="11">
        <f t="shared" si="1"/>
        <v>0.1636494374418408</v>
      </c>
      <c r="I13" s="11"/>
      <c r="J13" s="11"/>
      <c r="K13" s="11"/>
      <c r="L13" s="11"/>
      <c r="M13" s="12"/>
    </row>
    <row r="14" spans="1:13" ht="17.25" thickBot="1">
      <c r="A14" s="6" t="s">
        <v>148</v>
      </c>
      <c r="B14" s="3">
        <f t="shared" si="0"/>
        <v>0.13331556761471003</v>
      </c>
      <c r="C14" s="3">
        <f t="shared" si="0"/>
        <v>0.13232230243713358</v>
      </c>
      <c r="D14" s="3">
        <f t="shared" si="0"/>
        <v>0.13178933087843403</v>
      </c>
      <c r="E14" s="3">
        <f t="shared" si="0"/>
        <v>0.13154707107902514</v>
      </c>
      <c r="F14" s="3">
        <f t="shared" si="0"/>
        <v>0.13147926156796932</v>
      </c>
      <c r="G14" s="3">
        <f t="shared" si="1"/>
        <v>0.12937473575421618</v>
      </c>
      <c r="H14" s="3">
        <f t="shared" si="1"/>
        <v>0.12897261876901475</v>
      </c>
      <c r="I14" s="3"/>
      <c r="J14" s="3"/>
      <c r="K14" s="3"/>
      <c r="L14" s="3"/>
      <c r="M14" s="13"/>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7"/>
  <sheetViews>
    <sheetView workbookViewId="0" topLeftCell="A1">
      <selection activeCell="G17" sqref="G17"/>
      <selection activeCell="A1" sqref="A1"/>
    </sheetView>
  </sheetViews>
  <sheetFormatPr defaultColWidth="9.00390625" defaultRowHeight="16.5"/>
  <cols>
    <col min="1" max="1" width="15.00390625" style="0" customWidth="1"/>
    <col min="2" max="8" width="7.625" style="0" bestFit="1" customWidth="1"/>
  </cols>
  <sheetData>
    <row r="1" ht="19.5">
      <c r="A1" s="4" t="s">
        <v>150</v>
      </c>
    </row>
    <row r="2" ht="17.25" thickBot="1"/>
    <row r="3" spans="1:13" ht="16.5">
      <c r="A3" s="8" t="s">
        <v>126</v>
      </c>
      <c r="B3" s="9" t="s">
        <v>127</v>
      </c>
      <c r="C3" s="9" t="s">
        <v>128</v>
      </c>
      <c r="D3" s="9" t="s">
        <v>129</v>
      </c>
      <c r="E3" s="9" t="s">
        <v>130</v>
      </c>
      <c r="F3" s="9" t="s">
        <v>131</v>
      </c>
      <c r="G3" s="9" t="s">
        <v>132</v>
      </c>
      <c r="H3" s="9" t="s">
        <v>133</v>
      </c>
      <c r="I3" s="9" t="s">
        <v>134</v>
      </c>
      <c r="J3" s="9" t="s">
        <v>135</v>
      </c>
      <c r="K3" s="9" t="s">
        <v>136</v>
      </c>
      <c r="L3" s="9" t="s">
        <v>137</v>
      </c>
      <c r="M3" s="10" t="s">
        <v>138</v>
      </c>
    </row>
    <row r="4" spans="1:13" ht="17.25" thickBot="1">
      <c r="A4" s="5" t="s">
        <v>139</v>
      </c>
      <c r="B4" s="7">
        <v>0</v>
      </c>
      <c r="C4" s="7">
        <v>1500</v>
      </c>
      <c r="D4" s="7">
        <v>10000</v>
      </c>
      <c r="E4" s="7">
        <v>0</v>
      </c>
      <c r="F4" s="7">
        <v>79800</v>
      </c>
      <c r="G4" s="1"/>
      <c r="H4" s="1"/>
      <c r="I4" s="1"/>
      <c r="J4" s="1"/>
      <c r="K4" s="1"/>
      <c r="L4" s="1"/>
      <c r="M4" s="2"/>
    </row>
    <row r="5" spans="1:13" ht="16.5">
      <c r="A5" s="8" t="s">
        <v>126</v>
      </c>
      <c r="B5" s="9" t="s">
        <v>127</v>
      </c>
      <c r="C5" s="9" t="s">
        <v>128</v>
      </c>
      <c r="D5" s="9" t="s">
        <v>129</v>
      </c>
      <c r="E5" s="9" t="s">
        <v>130</v>
      </c>
      <c r="F5" s="9" t="s">
        <v>131</v>
      </c>
      <c r="G5" s="9" t="s">
        <v>132</v>
      </c>
      <c r="H5" s="9" t="s">
        <v>133</v>
      </c>
      <c r="I5" s="9" t="s">
        <v>134</v>
      </c>
      <c r="J5" s="9" t="s">
        <v>135</v>
      </c>
      <c r="K5" s="9" t="s">
        <v>136</v>
      </c>
      <c r="L5" s="9" t="s">
        <v>137</v>
      </c>
      <c r="M5" s="10" t="s">
        <v>138</v>
      </c>
    </row>
    <row r="6" spans="1:13" ht="16.5">
      <c r="A6" s="5" t="s">
        <v>140</v>
      </c>
      <c r="B6" s="1">
        <v>8177</v>
      </c>
      <c r="C6" s="1">
        <v>8177</v>
      </c>
      <c r="D6" s="1">
        <v>8177</v>
      </c>
      <c r="E6" s="1">
        <v>8177</v>
      </c>
      <c r="F6" s="1">
        <v>8177</v>
      </c>
      <c r="G6" s="1">
        <v>8177</v>
      </c>
      <c r="H6" s="1">
        <v>8177</v>
      </c>
      <c r="I6" s="1"/>
      <c r="J6" s="1"/>
      <c r="K6" s="1"/>
      <c r="L6" s="1"/>
      <c r="M6" s="2"/>
    </row>
    <row r="7" spans="1:13" ht="16.5">
      <c r="A7" s="5" t="s">
        <v>141</v>
      </c>
      <c r="B7" s="1">
        <v>4486</v>
      </c>
      <c r="C7" s="1">
        <v>4486</v>
      </c>
      <c r="D7" s="1">
        <v>4486</v>
      </c>
      <c r="E7" s="1">
        <v>4486</v>
      </c>
      <c r="F7" s="1">
        <v>4586</v>
      </c>
      <c r="G7" s="1">
        <v>4621</v>
      </c>
      <c r="H7" s="1">
        <v>4721</v>
      </c>
      <c r="I7" s="1"/>
      <c r="J7" s="1"/>
      <c r="K7" s="1"/>
      <c r="L7" s="1"/>
      <c r="M7" s="2"/>
    </row>
    <row r="8" spans="1:13" ht="16.5">
      <c r="A8" s="5" t="s">
        <v>142</v>
      </c>
      <c r="B8" s="1">
        <v>5614</v>
      </c>
      <c r="C8" s="1">
        <v>5614</v>
      </c>
      <c r="D8" s="1">
        <v>5614</v>
      </c>
      <c r="E8" s="1">
        <v>5614</v>
      </c>
      <c r="F8" s="1">
        <v>5614</v>
      </c>
      <c r="G8" s="1">
        <v>5629</v>
      </c>
      <c r="H8" s="1">
        <v>5614</v>
      </c>
      <c r="I8" s="1"/>
      <c r="J8" s="1"/>
      <c r="K8" s="1"/>
      <c r="L8" s="1"/>
      <c r="M8" s="2"/>
    </row>
    <row r="9" spans="1:13" ht="16.5">
      <c r="A9" s="5" t="s">
        <v>143</v>
      </c>
      <c r="B9" s="1">
        <v>4710</v>
      </c>
      <c r="C9" s="1">
        <v>4687</v>
      </c>
      <c r="D9" s="1">
        <v>4643</v>
      </c>
      <c r="E9" s="1">
        <v>4631</v>
      </c>
      <c r="F9" s="1">
        <v>4603</v>
      </c>
      <c r="G9" s="1">
        <v>4560</v>
      </c>
      <c r="H9" s="1">
        <v>4286</v>
      </c>
      <c r="I9" s="1"/>
      <c r="J9" s="1"/>
      <c r="K9" s="1"/>
      <c r="L9" s="1"/>
      <c r="M9" s="2"/>
    </row>
    <row r="10" spans="1:13" ht="16.5">
      <c r="A10" s="5" t="s">
        <v>144</v>
      </c>
      <c r="B10" s="1">
        <v>1786</v>
      </c>
      <c r="C10" s="1">
        <v>1754</v>
      </c>
      <c r="D10" s="1">
        <v>1742</v>
      </c>
      <c r="E10" s="1">
        <v>1728</v>
      </c>
      <c r="F10" s="1">
        <v>1686</v>
      </c>
      <c r="G10" s="1">
        <v>1654</v>
      </c>
      <c r="H10" s="1">
        <v>1599</v>
      </c>
      <c r="I10" s="1"/>
      <c r="J10" s="1"/>
      <c r="K10" s="1"/>
      <c r="L10" s="1"/>
      <c r="M10" s="2"/>
    </row>
    <row r="11" spans="1:13" ht="16.5">
      <c r="A11" s="5" t="s">
        <v>145</v>
      </c>
      <c r="B11" s="1">
        <v>1668</v>
      </c>
      <c r="C11" s="1">
        <v>1651</v>
      </c>
      <c r="D11" s="1">
        <v>1658</v>
      </c>
      <c r="E11" s="1">
        <v>1641</v>
      </c>
      <c r="F11" s="1">
        <v>1687</v>
      </c>
      <c r="G11" s="1">
        <v>1687</v>
      </c>
      <c r="H11" s="1">
        <v>1573</v>
      </c>
      <c r="I11" s="1"/>
      <c r="J11" s="1"/>
      <c r="K11" s="1"/>
      <c r="L11" s="1"/>
      <c r="M11" s="2"/>
    </row>
    <row r="12" spans="1:13" ht="16.5">
      <c r="A12" s="5" t="s">
        <v>146</v>
      </c>
      <c r="B12" s="11">
        <f aca="true" t="shared" si="0" ref="B12:F14">B9/B6</f>
        <v>0.5760058701235172</v>
      </c>
      <c r="C12" s="11">
        <f t="shared" si="0"/>
        <v>0.5731931026048673</v>
      </c>
      <c r="D12" s="11">
        <f t="shared" si="0"/>
        <v>0.5678121560474502</v>
      </c>
      <c r="E12" s="11">
        <f t="shared" si="0"/>
        <v>0.5663446251681545</v>
      </c>
      <c r="F12" s="11">
        <f t="shared" si="0"/>
        <v>0.5629203864497982</v>
      </c>
      <c r="G12" s="11">
        <f aca="true" t="shared" si="1" ref="G12:H14">G9/G6</f>
        <v>0.5576617341323223</v>
      </c>
      <c r="H12" s="11">
        <f t="shared" si="1"/>
        <v>0.5241531123884066</v>
      </c>
      <c r="I12" s="11"/>
      <c r="J12" s="11"/>
      <c r="K12" s="11"/>
      <c r="L12" s="11"/>
      <c r="M12" s="12"/>
    </row>
    <row r="13" spans="1:13" ht="16.5">
      <c r="A13" s="5" t="s">
        <v>147</v>
      </c>
      <c r="B13" s="11">
        <f t="shared" si="0"/>
        <v>0.3981275078020508</v>
      </c>
      <c r="C13" s="11">
        <f t="shared" si="0"/>
        <v>0.3909942041908159</v>
      </c>
      <c r="D13" s="11">
        <f t="shared" si="0"/>
        <v>0.38831921533660274</v>
      </c>
      <c r="E13" s="11">
        <f t="shared" si="0"/>
        <v>0.38519839500668746</v>
      </c>
      <c r="F13" s="11">
        <f t="shared" si="0"/>
        <v>0.36764064544265157</v>
      </c>
      <c r="G13" s="11">
        <f t="shared" si="1"/>
        <v>0.35793118372646615</v>
      </c>
      <c r="H13" s="11">
        <f t="shared" si="1"/>
        <v>0.33869942808726966</v>
      </c>
      <c r="I13" s="11"/>
      <c r="J13" s="11"/>
      <c r="K13" s="11"/>
      <c r="L13" s="11"/>
      <c r="M13" s="12"/>
    </row>
    <row r="14" spans="1:13" ht="17.25" thickBot="1">
      <c r="A14" s="6" t="s">
        <v>148</v>
      </c>
      <c r="B14" s="3">
        <f t="shared" si="0"/>
        <v>0.29711435696473104</v>
      </c>
      <c r="C14" s="3">
        <f t="shared" si="0"/>
        <v>0.2940862130388315</v>
      </c>
      <c r="D14" s="3">
        <f t="shared" si="0"/>
        <v>0.29533309583184897</v>
      </c>
      <c r="E14" s="3">
        <f t="shared" si="0"/>
        <v>0.2923049519059494</v>
      </c>
      <c r="F14" s="3">
        <f t="shared" si="0"/>
        <v>0.300498753117207</v>
      </c>
      <c r="G14" s="3">
        <f t="shared" si="1"/>
        <v>0.2996979925386392</v>
      </c>
      <c r="H14" s="3">
        <f t="shared" si="1"/>
        <v>0.28019237620235127</v>
      </c>
      <c r="I14" s="3"/>
      <c r="J14" s="3"/>
      <c r="K14" s="3"/>
      <c r="L14" s="3"/>
      <c r="M14" s="13"/>
    </row>
    <row r="17" ht="16.5">
      <c r="G17" s="156">
        <f>H10-G10</f>
        <v>-55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chtnw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李世仁</dc:creator>
  <cp:keywords/>
  <dc:description/>
  <cp:lastModifiedBy>網路處</cp:lastModifiedBy>
  <cp:lastPrinted>2002-09-09T01:21:48Z</cp:lastPrinted>
  <dcterms:created xsi:type="dcterms:W3CDTF">2002-06-18T02:30:14Z</dcterms:created>
  <dcterms:modified xsi:type="dcterms:W3CDTF">2002-09-09T01:25:47Z</dcterms:modified>
  <cp:category/>
  <cp:version/>
  <cp:contentType/>
  <cp:contentStatus/>
</cp:coreProperties>
</file>