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Sheet1" sheetId="1" r:id="rId1"/>
    <sheet name="Chart1" sheetId="2" r:id="rId2"/>
    <sheet name="Chart2" sheetId="3" r:id="rId3"/>
    <sheet name="Pareto" sheetId="4" r:id="rId4"/>
    <sheet name="Chart3" sheetId="5" r:id="rId5"/>
    <sheet name="Chart4" sheetId="6" r:id="rId6"/>
    <sheet name="Pareto (2)" sheetId="7" r:id="rId7"/>
    <sheet name="Sheet2" sheetId="8" r:id="rId8"/>
    <sheet name="Sheet3" sheetId="9" r:id="rId9"/>
  </sheets>
  <definedNames/>
  <calcPr fullCalcOnLoad="1"/>
</workbook>
</file>

<file path=xl/comments4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Rosemary Sipin</author>
  </authors>
  <commentList>
    <comment ref="D1" authorId="0">
      <text>
        <r>
          <rPr>
            <b/>
            <sz val="8"/>
            <rFont val="Tahoma"/>
            <family val="0"/>
          </rPr>
          <t># of Non-Productive DR's divided by Total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0"/>
          </rPr>
          <t># of Productive DR's divided by the total amount of Productive and Non-Productive DR's</t>
        </r>
        <r>
          <rPr>
            <sz val="8"/>
            <rFont val="Tahoma"/>
            <family val="0"/>
          </rPr>
          <t xml:space="preserve">
</t>
        </r>
      </text>
    </comment>
    <comment ref="AI1" authorId="0">
      <text>
        <r>
          <rPr>
            <b/>
            <sz val="8"/>
            <rFont val="Tahoma"/>
            <family val="0"/>
          </rPr>
          <t>Includes: Productive, Non-Productive, Product Req., Initial Release, and Spare Part Req</t>
        </r>
      </text>
    </comment>
    <comment ref="AJ1" authorId="0">
      <text>
        <r>
          <rPr>
            <b/>
            <sz val="8"/>
            <rFont val="Tahoma"/>
            <family val="0"/>
          </rPr>
          <t># of Product Req Change divided by Total DR's</t>
        </r>
      </text>
    </comment>
    <comment ref="AK1" authorId="0">
      <text>
        <r>
          <rPr>
            <b/>
            <sz val="8"/>
            <rFont val="Tahoma"/>
            <family val="0"/>
          </rPr>
          <t># of Initial Releases divided by the Total amount of DR's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<sst xmlns="http://schemas.openxmlformats.org/spreadsheetml/2006/main" count="81" uniqueCount="38">
  <si>
    <t>Grand Total</t>
  </si>
  <si>
    <t>Month</t>
  </si>
  <si>
    <t>Total DR's Productive &amp; Non-Productive</t>
  </si>
  <si>
    <t>Total Non-Productive DR's</t>
  </si>
  <si>
    <t>Non-Productive %</t>
  </si>
  <si>
    <t>Productive DR's</t>
  </si>
  <si>
    <t>Productive %</t>
  </si>
  <si>
    <t>Cost Reduction</t>
  </si>
  <si>
    <t>DFM Improvement</t>
  </si>
  <si>
    <t>Obsolete Part</t>
  </si>
  <si>
    <t>Technology Upgrade</t>
  </si>
  <si>
    <t>Design Review</t>
  </si>
  <si>
    <t>Documentation</t>
  </si>
  <si>
    <t>DQT</t>
  </si>
  <si>
    <t>FBOM Error</t>
  </si>
  <si>
    <t>Fix Supplier Problem</t>
  </si>
  <si>
    <t>Logic / Concept Error</t>
  </si>
  <si>
    <t>Mfg Process Mismatch</t>
  </si>
  <si>
    <t>Mfg Process Failure</t>
  </si>
  <si>
    <t>Reliability</t>
  </si>
  <si>
    <t>Secondary DR</t>
  </si>
  <si>
    <t>Tolerance Analysis</t>
  </si>
  <si>
    <t>Spare Part Req</t>
  </si>
  <si>
    <t>Initial Release</t>
  </si>
  <si>
    <t>Initial Release %</t>
  </si>
  <si>
    <t>Mfg Process Change Notice</t>
  </si>
  <si>
    <t>ACT</t>
  </si>
  <si>
    <t>Certifications</t>
  </si>
  <si>
    <t>Requirement Error</t>
  </si>
  <si>
    <t>Service Other</t>
  </si>
  <si>
    <t>Signal Quality Verification</t>
  </si>
  <si>
    <t>Tool Failure</t>
  </si>
  <si>
    <t>Planned Process Change Notice</t>
  </si>
  <si>
    <t>Process Escape Other</t>
  </si>
  <si>
    <t>Marketing Requirement Change</t>
  </si>
  <si>
    <t>Total Activity</t>
  </si>
  <si>
    <t>Marketing Requirements Change %</t>
  </si>
  <si>
    <t>Previous 3 months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</si>
</sst>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  <numFmt numFmtId="168" formatCode="mmmm\-yy"/>
    <numFmt numFmtId="169" formatCode="&quot;$&quot;#,##0.00"/>
    <numFmt numFmtId="170" formatCode="0.00000000000000%"/>
  </numFmts>
  <fonts count="13">
    <font>
      <sz val="10"/>
      <name val="Arial"/>
      <family val="0"/>
    </font>
    <font>
      <b/>
      <sz val="2.5"/>
      <name val="Arial"/>
      <family val="2"/>
    </font>
    <font>
      <sz val="3.25"/>
      <name val="Arial"/>
      <family val="0"/>
    </font>
    <font>
      <sz val="2.5"/>
      <name val="Arial"/>
      <family val="0"/>
    </font>
    <font>
      <b/>
      <sz val="3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 textRotation="90" wrapText="1"/>
    </xf>
    <xf numFmtId="0" fontId="5" fillId="0" borderId="3" xfId="0" applyFont="1" applyBorder="1" applyAlignment="1">
      <alignment horizontal="center" textRotation="90" wrapText="1"/>
    </xf>
    <xf numFmtId="17" fontId="6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7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1" fontId="0" fillId="0" borderId="1" xfId="0" applyNumberFormat="1" applyFont="1" applyBorder="1" applyAlignment="1">
      <alignment horizontal="left" vertical="top"/>
    </xf>
    <xf numFmtId="9" fontId="0" fillId="0" borderId="1" xfId="0" applyNumberFormat="1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1" fontId="0" fillId="0" borderId="3" xfId="0" applyNumberFormat="1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8043438"/>
        <c:axId val="52628895"/>
      </c:lineChart>
      <c:catAx>
        <c:axId val="580434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28895"/>
        <c:crosses val="autoZero"/>
        <c:auto val="1"/>
        <c:lblOffset val="100"/>
        <c:noMultiLvlLbl val="0"/>
      </c:catAx>
      <c:valAx>
        <c:axId val="52628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434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2742120"/>
        <c:axId val="27808169"/>
      </c:barChart>
      <c:catAx>
        <c:axId val="62742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808169"/>
        <c:crosses val="autoZero"/>
        <c:auto val="1"/>
        <c:lblOffset val="100"/>
        <c:noMultiLvlLbl val="0"/>
      </c:catAx>
      <c:valAx>
        <c:axId val="278081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7421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898008"/>
        <c:axId val="35082073"/>
      </c:barChart>
      <c:catAx>
        <c:axId val="3898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082073"/>
        <c:crosses val="autoZero"/>
        <c:auto val="1"/>
        <c:lblOffset val="100"/>
        <c:noMultiLvlLbl val="0"/>
      </c:catAx>
      <c:valAx>
        <c:axId val="350820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80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Pareto!$M$12:$AG$12</c:f>
              <c:numCache>
                <c:ptCount val="21"/>
                <c:pt idx="0">
                  <c:v>8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6">
                  <c:v>1</c:v>
                </c:pt>
                <c:pt idx="18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Pareto!$M$1:$AG$1</c:f>
              <c:strCache>
                <c:ptCount val="21"/>
                <c:pt idx="0">
                  <c:v>Cost Reduction</c:v>
                </c:pt>
                <c:pt idx="1">
                  <c:v>Fix Supplier Problem</c:v>
                </c:pt>
                <c:pt idx="2">
                  <c:v>Reliability</c:v>
                </c:pt>
                <c:pt idx="3">
                  <c:v>Secondary DR</c:v>
                </c:pt>
                <c:pt idx="4">
                  <c:v>ACT</c:v>
                </c:pt>
                <c:pt idx="5">
                  <c:v>Logic / Concept Error</c:v>
                </c:pt>
                <c:pt idx="6">
                  <c:v>FBOM Error</c:v>
                </c:pt>
                <c:pt idx="7">
                  <c:v>Certifications</c:v>
                </c:pt>
                <c:pt idx="8">
                  <c:v>Tolerance Analysis</c:v>
                </c:pt>
                <c:pt idx="9">
                  <c:v>DQT</c:v>
                </c:pt>
                <c:pt idx="10">
                  <c:v>Spare Part Req</c:v>
                </c:pt>
                <c:pt idx="11">
                  <c:v>Mfg Process Mismatch</c:v>
                </c:pt>
                <c:pt idx="12">
                  <c:v>Planned Process Change Notice</c:v>
                </c:pt>
                <c:pt idx="13">
                  <c:v>Service Other</c:v>
                </c:pt>
                <c:pt idx="14">
                  <c:v>Process Escape Other</c:v>
                </c:pt>
                <c:pt idx="15">
                  <c:v>Technology Upgrade</c:v>
                </c:pt>
                <c:pt idx="16">
                  <c:v>Requirement Error</c:v>
                </c:pt>
                <c:pt idx="17">
                  <c:v>Mfg Process Change Notice</c:v>
                </c:pt>
                <c:pt idx="18">
                  <c:v>Mfg Process Failure</c:v>
                </c:pt>
                <c:pt idx="19">
                  <c:v>Signal Quality Verification</c:v>
                </c:pt>
                <c:pt idx="20">
                  <c:v>Tool Failure</c:v>
                </c:pt>
              </c:strCache>
            </c:strRef>
          </c:cat>
          <c:val>
            <c:numRef>
              <c:f>Pareto!$M$14:$AG$14</c:f>
              <c:numCache>
                <c:ptCount val="21"/>
                <c:pt idx="0">
                  <c:v>25</c:v>
                </c:pt>
                <c:pt idx="1">
                  <c:v>19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axId val="47303202"/>
        <c:axId val="23075635"/>
      </c:barChart>
      <c:catAx>
        <c:axId val="47303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075635"/>
        <c:crosses val="autoZero"/>
        <c:auto val="1"/>
        <c:lblOffset val="100"/>
        <c:noMultiLvlLbl val="0"/>
      </c:catAx>
      <c:valAx>
        <c:axId val="23075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032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6475"/>
          <c:w val="0.975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Pareto!$A$12</c:f>
              <c:strCache>
                <c:ptCount val="1"/>
                <c:pt idx="0">
                  <c:v>May-02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Pareto!$G$12:$AE$12</c:f>
              <c:numCache>
                <c:ptCount val="25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12</c:v>
                </c:pt>
                <c:pt idx="4">
                  <c:v>9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3</c:v>
                </c:pt>
                <c:pt idx="9">
                  <c:v>2</c:v>
                </c:pt>
                <c:pt idx="10">
                  <c:v>1</c:v>
                </c:pt>
                <c:pt idx="11">
                  <c:v>2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4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1</c:v>
                </c:pt>
                <c:pt idx="22">
                  <c:v>1</c:v>
                </c:pt>
                <c:pt idx="24">
                  <c:v>2</c:v>
                </c:pt>
              </c:numCache>
            </c:numRef>
          </c:val>
        </c:ser>
        <c:ser>
          <c:idx val="1"/>
          <c:order val="1"/>
          <c:tx>
            <c:strRef>
              <c:f>Pareto!$A$14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Pareto!$G$1:$AE$1</c:f>
              <c:strCache>
                <c:ptCount val="25"/>
                <c:pt idx="0">
                  <c:v>Documentation</c:v>
                </c:pt>
                <c:pt idx="1">
                  <c:v>Marketing Requirement Change</c:v>
                </c:pt>
                <c:pt idx="2">
                  <c:v>Initial Release</c:v>
                </c:pt>
                <c:pt idx="3">
                  <c:v>Design Review</c:v>
                </c:pt>
                <c:pt idx="4">
                  <c:v>Obsolete Part</c:v>
                </c:pt>
                <c:pt idx="5">
                  <c:v>DFM Improvement</c:v>
                </c:pt>
                <c:pt idx="6">
                  <c:v>Cost Reduction</c:v>
                </c:pt>
                <c:pt idx="7">
                  <c:v>Fix Supplier Problem</c:v>
                </c:pt>
                <c:pt idx="8">
                  <c:v>Reliability</c:v>
                </c:pt>
                <c:pt idx="9">
                  <c:v>Secondary DR</c:v>
                </c:pt>
                <c:pt idx="10">
                  <c:v>ACT</c:v>
                </c:pt>
                <c:pt idx="11">
                  <c:v>Logic / Concept Error</c:v>
                </c:pt>
                <c:pt idx="12">
                  <c:v>FBOM Error</c:v>
                </c:pt>
                <c:pt idx="13">
                  <c:v>Certifications</c:v>
                </c:pt>
                <c:pt idx="14">
                  <c:v>Tolerance Analysis</c:v>
                </c:pt>
                <c:pt idx="15">
                  <c:v>DQT</c:v>
                </c:pt>
                <c:pt idx="16">
                  <c:v>Spare Part Req</c:v>
                </c:pt>
                <c:pt idx="17">
                  <c:v>Mfg Process Mismatch</c:v>
                </c:pt>
                <c:pt idx="18">
                  <c:v>Planned Process Change Notice</c:v>
                </c:pt>
                <c:pt idx="19">
                  <c:v>Service Other</c:v>
                </c:pt>
                <c:pt idx="20">
                  <c:v>Process Escape Other</c:v>
                </c:pt>
                <c:pt idx="21">
                  <c:v>Technology Upgrade</c:v>
                </c:pt>
                <c:pt idx="22">
                  <c:v>Requirement Error</c:v>
                </c:pt>
                <c:pt idx="23">
                  <c:v>Mfg Process Change Notice</c:v>
                </c:pt>
                <c:pt idx="24">
                  <c:v>Mfg Process Failure</c:v>
                </c:pt>
              </c:strCache>
            </c:strRef>
          </c:cat>
          <c:val>
            <c:numRef>
              <c:f>Pareto!$G$14:$AE$14</c:f>
              <c:numCache>
                <c:ptCount val="25"/>
                <c:pt idx="0">
                  <c:v>57</c:v>
                </c:pt>
                <c:pt idx="1">
                  <c:v>49</c:v>
                </c:pt>
                <c:pt idx="2">
                  <c:v>41</c:v>
                </c:pt>
                <c:pt idx="3">
                  <c:v>30</c:v>
                </c:pt>
                <c:pt idx="4">
                  <c:v>27</c:v>
                </c:pt>
                <c:pt idx="5">
                  <c:v>26</c:v>
                </c:pt>
                <c:pt idx="6">
                  <c:v>25</c:v>
                </c:pt>
                <c:pt idx="7">
                  <c:v>19</c:v>
                </c:pt>
                <c:pt idx="8">
                  <c:v>15</c:v>
                </c:pt>
                <c:pt idx="9">
                  <c:v>12</c:v>
                </c:pt>
                <c:pt idx="10">
                  <c:v>10</c:v>
                </c:pt>
                <c:pt idx="11">
                  <c:v>9</c:v>
                </c:pt>
                <c:pt idx="12">
                  <c:v>8</c:v>
                </c:pt>
                <c:pt idx="13">
                  <c:v>7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</c:ser>
        <c:axId val="6354124"/>
        <c:axId val="57187117"/>
      </c:barChart>
      <c:catAx>
        <c:axId val="63541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87117"/>
        <c:crosses val="autoZero"/>
        <c:auto val="1"/>
        <c:lblOffset val="100"/>
        <c:noMultiLvlLbl val="0"/>
      </c:catAx>
      <c:valAx>
        <c:axId val="571871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41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555"/>
          <c:y val="0.092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4922006"/>
        <c:axId val="1644871"/>
      </c:lineChart>
      <c:catAx>
        <c:axId val="44922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44871"/>
        <c:crosses val="autoZero"/>
        <c:auto val="1"/>
        <c:lblOffset val="100"/>
        <c:noMultiLvlLbl val="0"/>
      </c:catAx>
      <c:valAx>
        <c:axId val="16448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9220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1" i="0" u="none" baseline="0">
                <a:latin typeface="Arial"/>
                <a:ea typeface="Arial"/>
                <a:cs typeface="Arial"/>
              </a:rPr>
              <a:t>Initial Release &amp; Activity Report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14803840"/>
        <c:axId val="66125697"/>
      </c:barChart>
      <c:catAx>
        <c:axId val="1480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125697"/>
        <c:crosses val="autoZero"/>
        <c:auto val="1"/>
        <c:lblOffset val="100"/>
        <c:noMultiLvlLbl val="0"/>
      </c:catAx>
      <c:valAx>
        <c:axId val="661256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8038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(2)'!$H$12:$AE$12</c:f>
              <c:numCache>
                <c:ptCount val="24"/>
                <c:pt idx="0">
                  <c:v>11</c:v>
                </c:pt>
                <c:pt idx="1">
                  <c:v>11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5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(2)'!$H$1:$AE$1</c:f>
              <c:strCache>
                <c:ptCount val="24"/>
                <c:pt idx="0">
                  <c:v>Marketing Requirement Change</c:v>
                </c:pt>
                <c:pt idx="1">
                  <c:v>Documentation</c:v>
                </c:pt>
                <c:pt idx="2">
                  <c:v>Initial Release</c:v>
                </c:pt>
                <c:pt idx="3">
                  <c:v>Obsolete Part</c:v>
                </c:pt>
                <c:pt idx="4">
                  <c:v>Cost Reduction</c:v>
                </c:pt>
                <c:pt idx="5">
                  <c:v>Fix Supplier Problem</c:v>
                </c:pt>
                <c:pt idx="6">
                  <c:v>DFM Improvement</c:v>
                </c:pt>
                <c:pt idx="7">
                  <c:v>DQT</c:v>
                </c:pt>
                <c:pt idx="8">
                  <c:v>Reliability</c:v>
                </c:pt>
                <c:pt idx="9">
                  <c:v>Secondary DR</c:v>
                </c:pt>
                <c:pt idx="10">
                  <c:v>Logic / Concept Error</c:v>
                </c:pt>
                <c:pt idx="11">
                  <c:v>Certifications</c:v>
                </c:pt>
                <c:pt idx="12">
                  <c:v>Mfg Process Mismatch</c:v>
                </c:pt>
                <c:pt idx="13">
                  <c:v>Planned Process Change Notice</c:v>
                </c:pt>
                <c:pt idx="14">
                  <c:v>Mfg Process Failure</c:v>
                </c:pt>
                <c:pt idx="15">
                  <c:v>ACT</c:v>
                </c:pt>
                <c:pt idx="16">
                  <c:v>FBOM Error</c:v>
                </c:pt>
                <c:pt idx="17">
                  <c:v>Spare Part Req</c:v>
                </c:pt>
                <c:pt idx="18">
                  <c:v>Tolerance Analysis</c:v>
                </c:pt>
                <c:pt idx="19">
                  <c:v>Service Other</c:v>
                </c:pt>
                <c:pt idx="20">
                  <c:v>Requirement Error</c:v>
                </c:pt>
                <c:pt idx="21">
                  <c:v>Process Escape Other</c:v>
                </c:pt>
                <c:pt idx="22">
                  <c:v>Technology Upgrade</c:v>
                </c:pt>
                <c:pt idx="23">
                  <c:v>Mfg Process Change Notice</c:v>
                </c:pt>
              </c:strCache>
            </c:strRef>
          </c:cat>
          <c:val>
            <c:numRef>
              <c:f>'Pareto (2)'!$H$15:$AE$15</c:f>
              <c:numCache>
                <c:ptCount val="24"/>
                <c:pt idx="0">
                  <c:v>10.333333333333334</c:v>
                </c:pt>
                <c:pt idx="1">
                  <c:v>10</c:v>
                </c:pt>
                <c:pt idx="2">
                  <c:v>9.666666666666666</c:v>
                </c:pt>
                <c:pt idx="3">
                  <c:v>4.666666666666667</c:v>
                </c:pt>
                <c:pt idx="4">
                  <c:v>5.333333333333333</c:v>
                </c:pt>
                <c:pt idx="5">
                  <c:v>4</c:v>
                </c:pt>
                <c:pt idx="6">
                  <c:v>5.333333333333333</c:v>
                </c:pt>
                <c:pt idx="7">
                  <c:v>0.3333333333333333</c:v>
                </c:pt>
                <c:pt idx="8">
                  <c:v>3.6666666666666665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2.3333333333333335</c:v>
                </c:pt>
                <c:pt idx="16">
                  <c:v>1.6666666666666667</c:v>
                </c:pt>
                <c:pt idx="17">
                  <c:v>1.3333333333333333</c:v>
                </c:pt>
                <c:pt idx="18">
                  <c:v>0.6666666666666666</c:v>
                </c:pt>
                <c:pt idx="19">
                  <c:v>0.3333333333333333</c:v>
                </c:pt>
                <c:pt idx="20">
                  <c:v>0.3333333333333333</c:v>
                </c:pt>
                <c:pt idx="21">
                  <c:v>0.6666666666666666</c:v>
                </c:pt>
                <c:pt idx="22">
                  <c:v>0.3333333333333333</c:v>
                </c:pt>
                <c:pt idx="23">
                  <c:v>0</c:v>
                </c:pt>
              </c:numCache>
            </c:numRef>
          </c:val>
        </c:ser>
        <c:axId val="58260362"/>
        <c:axId val="54581211"/>
      </c:barChart>
      <c:catAx>
        <c:axId val="582603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81211"/>
        <c:crosses val="autoZero"/>
        <c:auto val="1"/>
        <c:lblOffset val="100"/>
        <c:noMultiLvlLbl val="0"/>
      </c:catAx>
      <c:valAx>
        <c:axId val="545812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2603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Development Release Root Cause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16475"/>
          <c:w val="0.97225"/>
          <c:h val="0.81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(2)'!$G$12:$AD$12</c:f>
              <c:numCache>
                <c:ptCount val="24"/>
                <c:pt idx="0">
                  <c:v>12</c:v>
                </c:pt>
                <c:pt idx="1">
                  <c:v>11</c:v>
                </c:pt>
                <c:pt idx="2">
                  <c:v>11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'Pareto (2)'!$G$1:$AD$1</c:f>
              <c:strCache>
                <c:ptCount val="24"/>
                <c:pt idx="0">
                  <c:v>Design Review</c:v>
                </c:pt>
                <c:pt idx="1">
                  <c:v>Marketing Requirement Change</c:v>
                </c:pt>
                <c:pt idx="2">
                  <c:v>Documentation</c:v>
                </c:pt>
                <c:pt idx="3">
                  <c:v>Initial Release</c:v>
                </c:pt>
                <c:pt idx="4">
                  <c:v>Obsolete Part</c:v>
                </c:pt>
                <c:pt idx="5">
                  <c:v>Cost Reduction</c:v>
                </c:pt>
                <c:pt idx="6">
                  <c:v>Fix Supplier Problem</c:v>
                </c:pt>
                <c:pt idx="7">
                  <c:v>DFM Improvement</c:v>
                </c:pt>
                <c:pt idx="8">
                  <c:v>DQT</c:v>
                </c:pt>
                <c:pt idx="9">
                  <c:v>Reliability</c:v>
                </c:pt>
                <c:pt idx="10">
                  <c:v>Secondary DR</c:v>
                </c:pt>
                <c:pt idx="11">
                  <c:v>Logic / Concept Error</c:v>
                </c:pt>
                <c:pt idx="12">
                  <c:v>Certifications</c:v>
                </c:pt>
                <c:pt idx="13">
                  <c:v>Mfg Process Mismatch</c:v>
                </c:pt>
                <c:pt idx="14">
                  <c:v>Planned Process Change Notice</c:v>
                </c:pt>
                <c:pt idx="15">
                  <c:v>Mfg Process Failure</c:v>
                </c:pt>
                <c:pt idx="16">
                  <c:v>ACT</c:v>
                </c:pt>
                <c:pt idx="17">
                  <c:v>FBOM Error</c:v>
                </c:pt>
                <c:pt idx="18">
                  <c:v>Spare Part Req</c:v>
                </c:pt>
                <c:pt idx="19">
                  <c:v>Tolerance Analysis</c:v>
                </c:pt>
                <c:pt idx="20">
                  <c:v>Service Other</c:v>
                </c:pt>
                <c:pt idx="21">
                  <c:v>Requirement Error</c:v>
                </c:pt>
                <c:pt idx="22">
                  <c:v>Process Escape Other</c:v>
                </c:pt>
                <c:pt idx="23">
                  <c:v>Technology Upgrade</c:v>
                </c:pt>
              </c:strCache>
            </c:strRef>
          </c:cat>
          <c:val>
            <c:numRef>
              <c:f>'Pareto (2)'!$G$15:$AD$15</c:f>
              <c:numCache>
                <c:ptCount val="24"/>
                <c:pt idx="0">
                  <c:v>5.333333333333333</c:v>
                </c:pt>
                <c:pt idx="1">
                  <c:v>10.333333333333334</c:v>
                </c:pt>
                <c:pt idx="2">
                  <c:v>10</c:v>
                </c:pt>
                <c:pt idx="3">
                  <c:v>9.666666666666666</c:v>
                </c:pt>
                <c:pt idx="4">
                  <c:v>4.666666666666667</c:v>
                </c:pt>
                <c:pt idx="5">
                  <c:v>5.333333333333333</c:v>
                </c:pt>
                <c:pt idx="6">
                  <c:v>4</c:v>
                </c:pt>
                <c:pt idx="7">
                  <c:v>5.333333333333333</c:v>
                </c:pt>
                <c:pt idx="8">
                  <c:v>0.3333333333333333</c:v>
                </c:pt>
                <c:pt idx="9">
                  <c:v>3.6666666666666665</c:v>
                </c:pt>
                <c:pt idx="10">
                  <c:v>3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2.3333333333333335</c:v>
                </c:pt>
                <c:pt idx="17">
                  <c:v>1.6666666666666667</c:v>
                </c:pt>
                <c:pt idx="18">
                  <c:v>1.3333333333333333</c:v>
                </c:pt>
                <c:pt idx="19">
                  <c:v>0.6666666666666666</c:v>
                </c:pt>
                <c:pt idx="20">
                  <c:v>0.3333333333333333</c:v>
                </c:pt>
                <c:pt idx="21">
                  <c:v>0.3333333333333333</c:v>
                </c:pt>
                <c:pt idx="22">
                  <c:v>0.6666666666666666</c:v>
                </c:pt>
                <c:pt idx="23">
                  <c:v>0.3333333333333333</c:v>
                </c:pt>
              </c:numCache>
            </c:numRef>
          </c:val>
        </c:ser>
        <c:axId val="21468852"/>
        <c:axId val="59001941"/>
      </c:barChart>
      <c:catAx>
        <c:axId val="21468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001941"/>
        <c:crosses val="autoZero"/>
        <c:auto val="1"/>
        <c:lblOffset val="100"/>
        <c:noMultiLvlLbl val="0"/>
      </c:catAx>
      <c:valAx>
        <c:axId val="590019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# of DR's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6885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45"/>
          <c:y val="0.104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latin typeface="Arial"/>
                <a:ea typeface="Arial"/>
                <a:cs typeface="Arial"/>
              </a:rPr>
              <a:t>Marketing Requirements Change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1255422"/>
        <c:axId val="14427887"/>
      </c:lineChart>
      <c:catAx>
        <c:axId val="61255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27887"/>
        <c:crosses val="autoZero"/>
        <c:auto val="1"/>
        <c:lblOffset val="100"/>
        <c:noMultiLvlLbl val="0"/>
      </c:catAx>
      <c:valAx>
        <c:axId val="14427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2554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43</xdr:row>
      <xdr:rowOff>0</xdr:rowOff>
    </xdr:from>
    <xdr:to>
      <xdr:col>26</xdr:col>
      <xdr:colOff>171450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4543425" y="6962775"/>
        <a:ext cx="68008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123825</xdr:colOff>
      <xdr:row>43</xdr:row>
      <xdr:rowOff>0</xdr:rowOff>
    </xdr:from>
    <xdr:to>
      <xdr:col>26</xdr:col>
      <xdr:colOff>219075</xdr:colOff>
      <xdr:row>43</xdr:row>
      <xdr:rowOff>0</xdr:rowOff>
    </xdr:to>
    <xdr:graphicFrame>
      <xdr:nvGraphicFramePr>
        <xdr:cNvPr id="2" name="Chart 2"/>
        <xdr:cNvGraphicFramePr/>
      </xdr:nvGraphicFramePr>
      <xdr:xfrm>
        <a:off x="4591050" y="6962775"/>
        <a:ext cx="6800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76200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11668125" y="2838450"/>
        <a:ext cx="2019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123825</xdr:colOff>
      <xdr:row>14</xdr:row>
      <xdr:rowOff>0</xdr:rowOff>
    </xdr:from>
    <xdr:to>
      <xdr:col>32</xdr:col>
      <xdr:colOff>0</xdr:colOff>
      <xdr:row>14</xdr:row>
      <xdr:rowOff>0</xdr:rowOff>
    </xdr:to>
    <xdr:graphicFrame>
      <xdr:nvGraphicFramePr>
        <xdr:cNvPr id="2" name="Chart 2"/>
        <xdr:cNvGraphicFramePr/>
      </xdr:nvGraphicFramePr>
      <xdr:xfrm>
        <a:off x="11715750" y="2838450"/>
        <a:ext cx="1971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4390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24</xdr:col>
      <xdr:colOff>0</xdr:colOff>
      <xdr:row>15</xdr:row>
      <xdr:rowOff>0</xdr:rowOff>
    </xdr:from>
    <xdr:to>
      <xdr:col>32</xdr:col>
      <xdr:colOff>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10334625" y="3000375"/>
        <a:ext cx="3352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45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0.421875" style="18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12.75">
      <c r="A1" s="20">
        <v>37073</v>
      </c>
      <c r="B1" s="21">
        <f aca="true" t="shared" si="0" ref="B1:B7">C1+E1</f>
        <v>71</v>
      </c>
      <c r="C1" s="22">
        <f aca="true" t="shared" si="1" ref="C1:C7">M1+N1+O1+P1+Q1+R1+S1+T1+U1+V1+W1+X1+AA1+Y1+Z1+AB1+L1+AC1+AD1</f>
        <v>39</v>
      </c>
      <c r="D1" s="23">
        <f aca="true" t="shared" si="2" ref="D1:D7">C1/B1</f>
        <v>0.5492957746478874</v>
      </c>
      <c r="E1" s="24">
        <f aca="true" t="shared" si="3" ref="E1:E7">G1+H1+I1+J1+K1</f>
        <v>32</v>
      </c>
      <c r="F1" s="23">
        <f aca="true" t="shared" si="4" ref="F1:F7">E1/B1</f>
        <v>0.4507042253521127</v>
      </c>
      <c r="G1" s="21">
        <v>1</v>
      </c>
      <c r="H1" s="21">
        <v>8</v>
      </c>
      <c r="I1" s="21">
        <v>1</v>
      </c>
      <c r="J1" s="21">
        <v>22</v>
      </c>
      <c r="K1" s="25"/>
      <c r="L1" s="26">
        <v>0</v>
      </c>
      <c r="M1" s="21">
        <v>5</v>
      </c>
      <c r="N1" s="21">
        <v>1</v>
      </c>
      <c r="O1" s="21">
        <v>17</v>
      </c>
      <c r="P1" s="21"/>
      <c r="Q1" s="21">
        <v>2</v>
      </c>
      <c r="R1" s="21">
        <v>5</v>
      </c>
      <c r="S1" s="21">
        <v>2</v>
      </c>
      <c r="T1" s="21">
        <v>2</v>
      </c>
      <c r="U1" s="21"/>
      <c r="V1" s="21">
        <v>5</v>
      </c>
      <c r="W1" s="21"/>
      <c r="X1" s="21"/>
      <c r="Y1" s="21">
        <v>0</v>
      </c>
      <c r="Z1" s="21">
        <v>0</v>
      </c>
      <c r="AA1" s="21"/>
      <c r="AB1" s="21">
        <v>0</v>
      </c>
      <c r="AC1" s="21">
        <v>0</v>
      </c>
      <c r="AD1" s="25">
        <v>0</v>
      </c>
      <c r="AE1" s="27">
        <v>3</v>
      </c>
      <c r="AF1" s="21">
        <v>2</v>
      </c>
      <c r="AG1" s="21">
        <v>3</v>
      </c>
      <c r="AH1" s="20">
        <v>37073</v>
      </c>
      <c r="AI1" s="21">
        <f aca="true" t="shared" si="5" ref="AI1:AI7">B1+AE1+AF1+AG1</f>
        <v>79</v>
      </c>
      <c r="AJ1" s="23">
        <f aca="true" t="shared" si="6" ref="AJ1:AJ7">AE1/AI1</f>
        <v>0.0379746835443038</v>
      </c>
      <c r="AK1" s="23">
        <f aca="true" t="shared" si="7" ref="AK1:AK7">AG1/AI1</f>
        <v>0.0379746835443038</v>
      </c>
    </row>
    <row r="2" spans="1:37" ht="12.75">
      <c r="A2" s="20">
        <v>37134</v>
      </c>
      <c r="B2" s="21">
        <f t="shared" si="0"/>
        <v>58</v>
      </c>
      <c r="C2" s="22">
        <f t="shared" si="1"/>
        <v>34</v>
      </c>
      <c r="D2" s="23">
        <f t="shared" si="2"/>
        <v>0.5862068965517241</v>
      </c>
      <c r="E2" s="24">
        <f t="shared" si="3"/>
        <v>24</v>
      </c>
      <c r="F2" s="23">
        <f t="shared" si="4"/>
        <v>0.41379310344827586</v>
      </c>
      <c r="G2" s="21">
        <v>4</v>
      </c>
      <c r="H2" s="21">
        <v>5</v>
      </c>
      <c r="I2" s="21">
        <v>6</v>
      </c>
      <c r="J2" s="21">
        <v>6</v>
      </c>
      <c r="K2" s="25">
        <v>3</v>
      </c>
      <c r="L2" s="26">
        <v>1</v>
      </c>
      <c r="M2" s="21">
        <v>1</v>
      </c>
      <c r="N2" s="21">
        <v>2</v>
      </c>
      <c r="O2" s="21">
        <v>8</v>
      </c>
      <c r="P2" s="21"/>
      <c r="Q2" s="21">
        <v>2</v>
      </c>
      <c r="R2" s="21">
        <v>6</v>
      </c>
      <c r="S2" s="21">
        <v>1</v>
      </c>
      <c r="T2" s="21">
        <v>4</v>
      </c>
      <c r="U2" s="21"/>
      <c r="V2" s="21">
        <v>2</v>
      </c>
      <c r="W2" s="21"/>
      <c r="X2" s="21">
        <v>2</v>
      </c>
      <c r="Y2" s="21">
        <v>3</v>
      </c>
      <c r="Z2" s="21"/>
      <c r="AA2" s="21">
        <v>1</v>
      </c>
      <c r="AB2" s="21"/>
      <c r="AC2" s="21"/>
      <c r="AD2" s="25">
        <v>1</v>
      </c>
      <c r="AE2" s="27">
        <v>6</v>
      </c>
      <c r="AF2" s="21">
        <v>1</v>
      </c>
      <c r="AG2" s="21">
        <v>5</v>
      </c>
      <c r="AH2" s="20">
        <v>37134</v>
      </c>
      <c r="AI2" s="21">
        <f t="shared" si="5"/>
        <v>70</v>
      </c>
      <c r="AJ2" s="23">
        <f t="shared" si="6"/>
        <v>0.08571428571428572</v>
      </c>
      <c r="AK2" s="23">
        <f t="shared" si="7"/>
        <v>0.07142857142857142</v>
      </c>
    </row>
    <row r="3" spans="1:37" ht="12.75">
      <c r="A3" s="20">
        <v>37162</v>
      </c>
      <c r="B3" s="21">
        <f t="shared" si="0"/>
        <v>35</v>
      </c>
      <c r="C3" s="22">
        <f t="shared" si="1"/>
        <v>29</v>
      </c>
      <c r="D3" s="23">
        <f t="shared" si="2"/>
        <v>0.8285714285714286</v>
      </c>
      <c r="E3" s="24">
        <f t="shared" si="3"/>
        <v>6</v>
      </c>
      <c r="F3" s="23">
        <f t="shared" si="4"/>
        <v>0.17142857142857143</v>
      </c>
      <c r="G3" s="21">
        <v>1</v>
      </c>
      <c r="H3" s="21"/>
      <c r="I3" s="21">
        <v>3</v>
      </c>
      <c r="J3" s="21">
        <v>2</v>
      </c>
      <c r="K3" s="25"/>
      <c r="L3" s="26"/>
      <c r="M3" s="21"/>
      <c r="N3" s="21"/>
      <c r="O3" s="21">
        <v>10</v>
      </c>
      <c r="P3" s="21"/>
      <c r="Q3" s="21">
        <v>1</v>
      </c>
      <c r="R3" s="21">
        <v>6</v>
      </c>
      <c r="S3" s="21">
        <v>2</v>
      </c>
      <c r="T3" s="21">
        <v>3</v>
      </c>
      <c r="U3" s="21"/>
      <c r="V3" s="21">
        <v>1</v>
      </c>
      <c r="W3" s="21">
        <v>2</v>
      </c>
      <c r="X3" s="21">
        <v>3</v>
      </c>
      <c r="Y3" s="21"/>
      <c r="Z3" s="21"/>
      <c r="AA3" s="21">
        <v>1</v>
      </c>
      <c r="AB3" s="21"/>
      <c r="AC3" s="21"/>
      <c r="AD3" s="25"/>
      <c r="AE3" s="27">
        <v>6</v>
      </c>
      <c r="AF3" s="21">
        <v>1</v>
      </c>
      <c r="AG3" s="21">
        <v>6</v>
      </c>
      <c r="AH3" s="20">
        <v>37162</v>
      </c>
      <c r="AI3" s="21">
        <f t="shared" si="5"/>
        <v>48</v>
      </c>
      <c r="AJ3" s="23">
        <f t="shared" si="6"/>
        <v>0.125</v>
      </c>
      <c r="AK3" s="23">
        <f t="shared" si="7"/>
        <v>0.125</v>
      </c>
    </row>
    <row r="4" spans="1:37" ht="12.75">
      <c r="A4" s="20">
        <v>37190</v>
      </c>
      <c r="B4" s="21">
        <f t="shared" si="0"/>
        <v>45</v>
      </c>
      <c r="C4" s="22">
        <f t="shared" si="1"/>
        <v>34</v>
      </c>
      <c r="D4" s="23">
        <f t="shared" si="2"/>
        <v>0.7555555555555555</v>
      </c>
      <c r="E4" s="24">
        <f t="shared" si="3"/>
        <v>11</v>
      </c>
      <c r="F4" s="23">
        <f t="shared" si="4"/>
        <v>0.24444444444444444</v>
      </c>
      <c r="G4" s="21">
        <v>2</v>
      </c>
      <c r="H4" s="21">
        <v>4</v>
      </c>
      <c r="I4" s="21">
        <v>1</v>
      </c>
      <c r="J4" s="21">
        <v>1</v>
      </c>
      <c r="K4" s="25">
        <v>3</v>
      </c>
      <c r="L4" s="26"/>
      <c r="M4" s="21">
        <v>2</v>
      </c>
      <c r="N4" s="21">
        <v>2</v>
      </c>
      <c r="O4" s="21">
        <v>12</v>
      </c>
      <c r="P4" s="21">
        <v>1</v>
      </c>
      <c r="Q4" s="21">
        <v>4</v>
      </c>
      <c r="R4" s="21">
        <v>4</v>
      </c>
      <c r="S4" s="21">
        <v>5</v>
      </c>
      <c r="T4" s="21">
        <v>1</v>
      </c>
      <c r="U4" s="21">
        <v>1</v>
      </c>
      <c r="V4" s="21">
        <v>1</v>
      </c>
      <c r="W4" s="21"/>
      <c r="X4" s="21">
        <v>1</v>
      </c>
      <c r="Y4" s="21"/>
      <c r="Z4" s="21"/>
      <c r="AA4" s="21"/>
      <c r="AB4" s="21"/>
      <c r="AC4" s="21"/>
      <c r="AD4" s="25"/>
      <c r="AE4" s="27">
        <v>8</v>
      </c>
      <c r="AF4" s="21">
        <v>1</v>
      </c>
      <c r="AG4" s="21">
        <v>10</v>
      </c>
      <c r="AH4" s="20">
        <v>37190</v>
      </c>
      <c r="AI4" s="21">
        <f t="shared" si="5"/>
        <v>64</v>
      </c>
      <c r="AJ4" s="23">
        <f t="shared" si="6"/>
        <v>0.125</v>
      </c>
      <c r="AK4" s="23">
        <f t="shared" si="7"/>
        <v>0.15625</v>
      </c>
    </row>
    <row r="5" spans="1:37" ht="12.75">
      <c r="A5" s="20">
        <v>37225</v>
      </c>
      <c r="B5" s="21">
        <f t="shared" si="0"/>
        <v>73</v>
      </c>
      <c r="C5" s="22">
        <f t="shared" si="1"/>
        <v>54</v>
      </c>
      <c r="D5" s="23">
        <f t="shared" si="2"/>
        <v>0.7397260273972602</v>
      </c>
      <c r="E5" s="24">
        <f t="shared" si="3"/>
        <v>19</v>
      </c>
      <c r="F5" s="23">
        <f t="shared" si="4"/>
        <v>0.2602739726027397</v>
      </c>
      <c r="G5" s="21">
        <v>3</v>
      </c>
      <c r="H5" s="21">
        <v>3</v>
      </c>
      <c r="I5" s="21">
        <v>7</v>
      </c>
      <c r="J5" s="21">
        <v>2</v>
      </c>
      <c r="K5" s="25">
        <v>4</v>
      </c>
      <c r="L5" s="26">
        <v>2</v>
      </c>
      <c r="M5" s="21"/>
      <c r="N5" s="21">
        <v>1</v>
      </c>
      <c r="O5" s="21">
        <v>15</v>
      </c>
      <c r="P5" s="21">
        <v>1</v>
      </c>
      <c r="Q5" s="21">
        <v>3</v>
      </c>
      <c r="R5" s="21">
        <v>10</v>
      </c>
      <c r="S5" s="21">
        <v>3</v>
      </c>
      <c r="T5" s="21">
        <v>1</v>
      </c>
      <c r="U5" s="21"/>
      <c r="V5" s="21">
        <v>5</v>
      </c>
      <c r="W5" s="21">
        <v>1</v>
      </c>
      <c r="X5" s="21">
        <v>3</v>
      </c>
      <c r="Y5" s="21">
        <v>4</v>
      </c>
      <c r="Z5" s="21"/>
      <c r="AA5" s="21">
        <v>1</v>
      </c>
      <c r="AB5" s="21"/>
      <c r="AC5" s="21"/>
      <c r="AD5" s="25">
        <v>4</v>
      </c>
      <c r="AE5" s="27">
        <v>20</v>
      </c>
      <c r="AF5" s="21">
        <v>1</v>
      </c>
      <c r="AG5" s="21">
        <v>11</v>
      </c>
      <c r="AH5" s="20">
        <v>37225</v>
      </c>
      <c r="AI5" s="21">
        <f t="shared" si="5"/>
        <v>105</v>
      </c>
      <c r="AJ5" s="23">
        <f t="shared" si="6"/>
        <v>0.19047619047619047</v>
      </c>
      <c r="AK5" s="23">
        <f t="shared" si="7"/>
        <v>0.10476190476190476</v>
      </c>
    </row>
    <row r="6" spans="1:37" ht="12.75">
      <c r="A6" s="20">
        <v>37253</v>
      </c>
      <c r="B6" s="21">
        <f t="shared" si="0"/>
        <v>49</v>
      </c>
      <c r="C6" s="22">
        <f t="shared" si="1"/>
        <v>34</v>
      </c>
      <c r="D6" s="23">
        <f t="shared" si="2"/>
        <v>0.6938775510204082</v>
      </c>
      <c r="E6" s="24">
        <f t="shared" si="3"/>
        <v>15</v>
      </c>
      <c r="F6" s="23">
        <f t="shared" si="4"/>
        <v>0.30612244897959184</v>
      </c>
      <c r="G6" s="21">
        <v>4</v>
      </c>
      <c r="H6" s="21">
        <v>4</v>
      </c>
      <c r="I6" s="21">
        <v>4</v>
      </c>
      <c r="J6" s="21">
        <v>1</v>
      </c>
      <c r="K6" s="25">
        <v>2</v>
      </c>
      <c r="L6" s="26">
        <v>1</v>
      </c>
      <c r="M6" s="21"/>
      <c r="N6" s="21"/>
      <c r="O6" s="21">
        <v>13</v>
      </c>
      <c r="P6" s="21"/>
      <c r="Q6" s="21">
        <v>2</v>
      </c>
      <c r="R6" s="21">
        <v>8</v>
      </c>
      <c r="S6" s="21">
        <v>1</v>
      </c>
      <c r="T6" s="21">
        <v>1</v>
      </c>
      <c r="U6" s="21"/>
      <c r="V6" s="21">
        <v>4</v>
      </c>
      <c r="W6" s="21"/>
      <c r="X6" s="21">
        <v>1</v>
      </c>
      <c r="Y6" s="21">
        <v>1</v>
      </c>
      <c r="Z6" s="21"/>
      <c r="AA6" s="21">
        <v>1</v>
      </c>
      <c r="AB6" s="21"/>
      <c r="AC6" s="21">
        <v>1</v>
      </c>
      <c r="AD6" s="25"/>
      <c r="AE6" s="27">
        <v>6</v>
      </c>
      <c r="AF6" s="21"/>
      <c r="AG6" s="21">
        <v>9</v>
      </c>
      <c r="AH6" s="20">
        <v>37253</v>
      </c>
      <c r="AI6" s="21">
        <f t="shared" si="5"/>
        <v>64</v>
      </c>
      <c r="AJ6" s="23">
        <f t="shared" si="6"/>
        <v>0.09375</v>
      </c>
      <c r="AK6" s="23">
        <f t="shared" si="7"/>
        <v>0.140625</v>
      </c>
    </row>
    <row r="7" spans="1:37" ht="12.75">
      <c r="A7" s="20">
        <v>37281</v>
      </c>
      <c r="B7" s="21">
        <f t="shared" si="0"/>
        <v>51</v>
      </c>
      <c r="C7" s="22">
        <f t="shared" si="1"/>
        <v>37</v>
      </c>
      <c r="D7" s="23">
        <f t="shared" si="2"/>
        <v>0.7254901960784313</v>
      </c>
      <c r="E7" s="24">
        <f t="shared" si="3"/>
        <v>14</v>
      </c>
      <c r="F7" s="23">
        <f t="shared" si="4"/>
        <v>0.27450980392156865</v>
      </c>
      <c r="G7" s="21">
        <v>1</v>
      </c>
      <c r="H7" s="21">
        <v>6</v>
      </c>
      <c r="I7" s="21">
        <v>4</v>
      </c>
      <c r="J7" s="21">
        <v>2</v>
      </c>
      <c r="K7" s="25">
        <v>1</v>
      </c>
      <c r="L7" s="26">
        <v>2</v>
      </c>
      <c r="M7" s="21">
        <v>2</v>
      </c>
      <c r="N7" s="21">
        <v>2</v>
      </c>
      <c r="O7" s="21">
        <v>16</v>
      </c>
      <c r="P7" s="21"/>
      <c r="Q7" s="21">
        <v>2</v>
      </c>
      <c r="R7" s="21">
        <v>2</v>
      </c>
      <c r="S7" s="21">
        <v>1</v>
      </c>
      <c r="T7" s="21">
        <v>2</v>
      </c>
      <c r="U7" s="21"/>
      <c r="V7" s="21">
        <v>1</v>
      </c>
      <c r="W7" s="21"/>
      <c r="X7" s="21">
        <v>1</v>
      </c>
      <c r="Y7" s="21">
        <v>1</v>
      </c>
      <c r="Z7" s="21"/>
      <c r="AA7" s="21">
        <v>3</v>
      </c>
      <c r="AB7" s="21"/>
      <c r="AC7" s="21">
        <v>1</v>
      </c>
      <c r="AD7" s="25">
        <v>1</v>
      </c>
      <c r="AE7" s="27">
        <v>7</v>
      </c>
      <c r="AF7" s="21"/>
      <c r="AG7" s="21">
        <v>2</v>
      </c>
      <c r="AH7" s="20">
        <v>37281</v>
      </c>
      <c r="AI7" s="21">
        <f t="shared" si="5"/>
        <v>60</v>
      </c>
      <c r="AJ7" s="23">
        <f t="shared" si="6"/>
        <v>0.11666666666666667</v>
      </c>
      <c r="AK7" s="23">
        <f t="shared" si="7"/>
        <v>0.03333333333333333</v>
      </c>
    </row>
    <row r="8" spans="1:37" ht="12.75">
      <c r="A8" s="20">
        <v>37309</v>
      </c>
      <c r="B8" s="21">
        <f aca="true" t="shared" si="8" ref="B8:B13">C8+E8</f>
        <v>38</v>
      </c>
      <c r="C8" s="22">
        <f aca="true" t="shared" si="9" ref="C8:C13">M8+N8+O8+P8+Q8+R8+S8+T8+U8+V8+W8+X8+AA8+Y8+Z8+AB8+L8+AC8+AD8</f>
        <v>24</v>
      </c>
      <c r="D8" s="23">
        <f aca="true" t="shared" si="10" ref="D8:D13">C8/B8</f>
        <v>0.631578947368421</v>
      </c>
      <c r="E8" s="24">
        <f aca="true" t="shared" si="11" ref="E8:E13">G8+H8+I8+J8+K8</f>
        <v>14</v>
      </c>
      <c r="F8" s="23">
        <f aca="true" t="shared" si="12" ref="F8:F13">E8/B8</f>
        <v>0.3684210526315789</v>
      </c>
      <c r="G8" s="21">
        <v>2</v>
      </c>
      <c r="H8" s="21">
        <v>7</v>
      </c>
      <c r="I8" s="21">
        <v>5</v>
      </c>
      <c r="J8" s="21"/>
      <c r="K8" s="25"/>
      <c r="L8" s="26">
        <v>3</v>
      </c>
      <c r="M8" s="21"/>
      <c r="N8" s="21">
        <v>3</v>
      </c>
      <c r="O8" s="21">
        <v>6</v>
      </c>
      <c r="P8" s="21"/>
      <c r="Q8" s="21">
        <v>2</v>
      </c>
      <c r="R8" s="21">
        <v>4</v>
      </c>
      <c r="S8" s="21">
        <v>1</v>
      </c>
      <c r="T8" s="21"/>
      <c r="U8" s="21"/>
      <c r="V8" s="21">
        <v>1</v>
      </c>
      <c r="W8" s="21"/>
      <c r="X8" s="21">
        <v>3</v>
      </c>
      <c r="Y8" s="21">
        <v>1</v>
      </c>
      <c r="Z8" s="21"/>
      <c r="AA8" s="21"/>
      <c r="AB8" s="21"/>
      <c r="AC8" s="21"/>
      <c r="AD8" s="25"/>
      <c r="AE8" s="27">
        <v>6</v>
      </c>
      <c r="AF8" s="21">
        <v>1</v>
      </c>
      <c r="AG8" s="21">
        <v>7</v>
      </c>
      <c r="AH8" s="20">
        <v>37309</v>
      </c>
      <c r="AI8" s="21">
        <f aca="true" t="shared" si="13" ref="AI8:AI13">B8+AE8+AF8+AG8</f>
        <v>52</v>
      </c>
      <c r="AJ8" s="23">
        <f aca="true" t="shared" si="14" ref="AJ8:AJ13">AE8/AI8</f>
        <v>0.11538461538461539</v>
      </c>
      <c r="AK8" s="23">
        <f aca="true" t="shared" si="15" ref="AK8:AK13">AG8/AI8</f>
        <v>0.1346153846153846</v>
      </c>
    </row>
    <row r="9" spans="1:37" ht="12.75">
      <c r="A9" s="20">
        <v>37344</v>
      </c>
      <c r="B9" s="21">
        <f t="shared" si="8"/>
        <v>70</v>
      </c>
      <c r="C9" s="22">
        <f t="shared" si="9"/>
        <v>52</v>
      </c>
      <c r="D9" s="23">
        <f t="shared" si="10"/>
        <v>0.7428571428571429</v>
      </c>
      <c r="E9" s="24">
        <f t="shared" si="11"/>
        <v>18</v>
      </c>
      <c r="F9" s="23">
        <f t="shared" si="12"/>
        <v>0.2571428571428571</v>
      </c>
      <c r="G9" s="21">
        <v>6</v>
      </c>
      <c r="H9" s="21">
        <v>5</v>
      </c>
      <c r="I9" s="21">
        <v>6</v>
      </c>
      <c r="J9" s="21"/>
      <c r="K9" s="25">
        <v>1</v>
      </c>
      <c r="L9" s="26">
        <v>3</v>
      </c>
      <c r="M9" s="21">
        <v>3</v>
      </c>
      <c r="N9" s="21">
        <v>9</v>
      </c>
      <c r="O9" s="21">
        <v>17</v>
      </c>
      <c r="P9" s="21"/>
      <c r="Q9" s="21">
        <v>3</v>
      </c>
      <c r="R9" s="21">
        <v>7</v>
      </c>
      <c r="S9" s="21">
        <v>2</v>
      </c>
      <c r="T9" s="21"/>
      <c r="U9" s="21"/>
      <c r="V9" s="21">
        <v>3</v>
      </c>
      <c r="W9" s="21">
        <v>1</v>
      </c>
      <c r="X9" s="21">
        <v>1</v>
      </c>
      <c r="Y9" s="21"/>
      <c r="Z9" s="21"/>
      <c r="AA9" s="21">
        <v>2</v>
      </c>
      <c r="AB9" s="21"/>
      <c r="AC9" s="21"/>
      <c r="AD9" s="25">
        <v>1</v>
      </c>
      <c r="AE9" s="27">
        <v>17</v>
      </c>
      <c r="AF9" s="21">
        <v>2</v>
      </c>
      <c r="AG9" s="21">
        <v>17</v>
      </c>
      <c r="AH9" s="20">
        <v>37344</v>
      </c>
      <c r="AI9" s="21">
        <f t="shared" si="13"/>
        <v>106</v>
      </c>
      <c r="AJ9" s="23">
        <f t="shared" si="14"/>
        <v>0.16037735849056603</v>
      </c>
      <c r="AK9" s="23">
        <f t="shared" si="15"/>
        <v>0.16037735849056603</v>
      </c>
    </row>
    <row r="10" spans="1:37" ht="12.75">
      <c r="A10" s="20">
        <v>37372</v>
      </c>
      <c r="B10" s="21">
        <f t="shared" si="8"/>
        <v>45</v>
      </c>
      <c r="C10" s="22">
        <f t="shared" si="9"/>
        <v>30</v>
      </c>
      <c r="D10" s="23">
        <f t="shared" si="10"/>
        <v>0.6666666666666666</v>
      </c>
      <c r="E10" s="24">
        <f t="shared" si="11"/>
        <v>15</v>
      </c>
      <c r="F10" s="23">
        <f t="shared" si="12"/>
        <v>0.3333333333333333</v>
      </c>
      <c r="G10" s="21">
        <v>8</v>
      </c>
      <c r="H10" s="21">
        <v>4</v>
      </c>
      <c r="I10" s="21">
        <v>3</v>
      </c>
      <c r="J10" s="21"/>
      <c r="K10" s="25"/>
      <c r="L10" s="26">
        <v>1</v>
      </c>
      <c r="M10" s="21"/>
      <c r="N10" s="21">
        <v>4</v>
      </c>
      <c r="O10" s="21">
        <v>7</v>
      </c>
      <c r="P10" s="21">
        <v>1</v>
      </c>
      <c r="Q10" s="21"/>
      <c r="R10" s="21">
        <v>1</v>
      </c>
      <c r="S10" s="21">
        <v>3</v>
      </c>
      <c r="T10" s="21"/>
      <c r="U10" s="21"/>
      <c r="V10" s="21">
        <v>7</v>
      </c>
      <c r="W10" s="21"/>
      <c r="X10" s="21">
        <v>5</v>
      </c>
      <c r="Y10" s="21"/>
      <c r="Z10" s="21"/>
      <c r="AA10" s="21"/>
      <c r="AB10" s="21"/>
      <c r="AC10" s="21"/>
      <c r="AD10" s="25">
        <v>1</v>
      </c>
      <c r="AE10" s="27">
        <v>8</v>
      </c>
      <c r="AF10" s="21">
        <v>1</v>
      </c>
      <c r="AG10" s="21">
        <v>5</v>
      </c>
      <c r="AH10" s="20">
        <v>37372</v>
      </c>
      <c r="AI10" s="21">
        <f t="shared" si="13"/>
        <v>59</v>
      </c>
      <c r="AJ10" s="23">
        <f t="shared" si="14"/>
        <v>0.13559322033898305</v>
      </c>
      <c r="AK10" s="23">
        <f t="shared" si="15"/>
        <v>0.0847457627118644</v>
      </c>
    </row>
    <row r="11" spans="1:37" ht="12.75">
      <c r="A11" s="20">
        <v>37407</v>
      </c>
      <c r="B11" s="21">
        <f t="shared" si="8"/>
        <v>73</v>
      </c>
      <c r="C11" s="22">
        <f t="shared" si="9"/>
        <v>52</v>
      </c>
      <c r="D11" s="23">
        <f t="shared" si="10"/>
        <v>0.7123287671232876</v>
      </c>
      <c r="E11" s="24">
        <f t="shared" si="11"/>
        <v>21</v>
      </c>
      <c r="F11" s="23">
        <f t="shared" si="12"/>
        <v>0.2876712328767123</v>
      </c>
      <c r="G11" s="21">
        <v>8</v>
      </c>
      <c r="H11" s="21">
        <v>4</v>
      </c>
      <c r="I11" s="21">
        <v>9</v>
      </c>
      <c r="J11" s="21"/>
      <c r="K11" s="25"/>
      <c r="L11" s="26">
        <v>1</v>
      </c>
      <c r="M11" s="21">
        <v>2</v>
      </c>
      <c r="N11" s="21">
        <v>12</v>
      </c>
      <c r="O11" s="21">
        <v>11</v>
      </c>
      <c r="P11" s="21">
        <v>4</v>
      </c>
      <c r="Q11" s="21">
        <v>1</v>
      </c>
      <c r="R11" s="21">
        <v>5</v>
      </c>
      <c r="S11" s="21">
        <v>2</v>
      </c>
      <c r="T11" s="21">
        <v>2</v>
      </c>
      <c r="U11" s="21">
        <v>2</v>
      </c>
      <c r="V11" s="21">
        <v>3</v>
      </c>
      <c r="W11" s="21">
        <v>1</v>
      </c>
      <c r="X11" s="21">
        <v>2</v>
      </c>
      <c r="Y11" s="21">
        <v>1</v>
      </c>
      <c r="Z11" s="21"/>
      <c r="AA11" s="21">
        <v>1</v>
      </c>
      <c r="AB11" s="21"/>
      <c r="AC11" s="21">
        <v>2</v>
      </c>
      <c r="AD11" s="25"/>
      <c r="AE11" s="27">
        <v>11</v>
      </c>
      <c r="AF11" s="21">
        <v>1</v>
      </c>
      <c r="AG11" s="21">
        <v>10</v>
      </c>
      <c r="AH11" s="20">
        <v>37407</v>
      </c>
      <c r="AI11" s="21">
        <f t="shared" si="13"/>
        <v>95</v>
      </c>
      <c r="AJ11" s="23">
        <f t="shared" si="14"/>
        <v>0.11578947368421053</v>
      </c>
      <c r="AK11" s="23">
        <f t="shared" si="15"/>
        <v>0.10526315789473684</v>
      </c>
    </row>
    <row r="12" spans="1:37" ht="12.75">
      <c r="A12" s="20">
        <v>37435</v>
      </c>
      <c r="B12" s="21">
        <f t="shared" si="8"/>
        <v>42</v>
      </c>
      <c r="C12" s="22">
        <f t="shared" si="9"/>
        <v>28</v>
      </c>
      <c r="D12" s="23">
        <f t="shared" si="10"/>
        <v>0.6666666666666666</v>
      </c>
      <c r="E12" s="24">
        <f t="shared" si="11"/>
        <v>14</v>
      </c>
      <c r="F12" s="23">
        <f t="shared" si="12"/>
        <v>0.3333333333333333</v>
      </c>
      <c r="G12" s="21">
        <v>4</v>
      </c>
      <c r="H12" s="21">
        <v>4</v>
      </c>
      <c r="I12" s="21">
        <v>3</v>
      </c>
      <c r="J12" s="21"/>
      <c r="K12" s="25">
        <v>3</v>
      </c>
      <c r="L12" s="26">
        <v>1</v>
      </c>
      <c r="M12" s="21">
        <v>1</v>
      </c>
      <c r="N12" s="21">
        <v>3</v>
      </c>
      <c r="O12" s="21">
        <v>8</v>
      </c>
      <c r="P12" s="21"/>
      <c r="Q12" s="21"/>
      <c r="R12" s="21">
        <v>7</v>
      </c>
      <c r="S12" s="21"/>
      <c r="T12" s="21"/>
      <c r="U12" s="21"/>
      <c r="V12" s="21">
        <v>2</v>
      </c>
      <c r="W12" s="21">
        <v>1</v>
      </c>
      <c r="X12" s="21">
        <v>1</v>
      </c>
      <c r="Y12" s="21">
        <v>3</v>
      </c>
      <c r="Z12" s="21"/>
      <c r="AA12" s="21"/>
      <c r="AB12" s="21"/>
      <c r="AC12" s="21"/>
      <c r="AD12" s="25">
        <v>1</v>
      </c>
      <c r="AE12" s="27">
        <v>15</v>
      </c>
      <c r="AF12" s="21"/>
      <c r="AG12" s="21">
        <v>10</v>
      </c>
      <c r="AH12" s="20">
        <v>37435</v>
      </c>
      <c r="AI12" s="21">
        <f t="shared" si="13"/>
        <v>67</v>
      </c>
      <c r="AJ12" s="23">
        <f t="shared" si="14"/>
        <v>0.22388059701492538</v>
      </c>
      <c r="AK12" s="23">
        <f t="shared" si="15"/>
        <v>0.14925373134328357</v>
      </c>
    </row>
    <row r="13" spans="1:37" ht="12.75">
      <c r="A13" s="20">
        <v>37463</v>
      </c>
      <c r="B13" s="21">
        <f t="shared" si="8"/>
        <v>61</v>
      </c>
      <c r="C13" s="22">
        <f t="shared" si="9"/>
        <v>37</v>
      </c>
      <c r="D13" s="23">
        <f t="shared" si="10"/>
        <v>0.6065573770491803</v>
      </c>
      <c r="E13" s="24">
        <f t="shared" si="11"/>
        <v>24</v>
      </c>
      <c r="F13" s="23">
        <f t="shared" si="12"/>
        <v>0.39344262295081966</v>
      </c>
      <c r="G13" s="21">
        <v>8</v>
      </c>
      <c r="H13" s="21">
        <v>6</v>
      </c>
      <c r="I13" s="21">
        <v>7</v>
      </c>
      <c r="J13" s="21">
        <v>1</v>
      </c>
      <c r="K13" s="25">
        <v>2</v>
      </c>
      <c r="L13" s="26"/>
      <c r="M13" s="21">
        <v>1</v>
      </c>
      <c r="N13" s="21">
        <v>1</v>
      </c>
      <c r="O13" s="21">
        <v>11</v>
      </c>
      <c r="P13" s="21"/>
      <c r="Q13" s="21">
        <v>1</v>
      </c>
      <c r="R13" s="21">
        <v>3</v>
      </c>
      <c r="S13" s="21">
        <v>2</v>
      </c>
      <c r="T13" s="21">
        <v>1</v>
      </c>
      <c r="U13" s="21">
        <v>2</v>
      </c>
      <c r="V13" s="21"/>
      <c r="W13" s="21">
        <v>1</v>
      </c>
      <c r="X13" s="21">
        <v>10</v>
      </c>
      <c r="Y13" s="21">
        <v>2</v>
      </c>
      <c r="Z13" s="21"/>
      <c r="AA13" s="21"/>
      <c r="AB13" s="21"/>
      <c r="AC13" s="21"/>
      <c r="AD13" s="25">
        <v>2</v>
      </c>
      <c r="AE13" s="27">
        <v>16</v>
      </c>
      <c r="AF13" s="21">
        <v>2</v>
      </c>
      <c r="AG13" s="21">
        <v>6</v>
      </c>
      <c r="AH13" s="20">
        <v>37463</v>
      </c>
      <c r="AI13" s="21">
        <f t="shared" si="13"/>
        <v>85</v>
      </c>
      <c r="AJ13" s="23">
        <f t="shared" si="14"/>
        <v>0.18823529411764706</v>
      </c>
      <c r="AK13" s="23">
        <f t="shared" si="15"/>
        <v>0.07058823529411765</v>
      </c>
    </row>
    <row r="14" spans="1:37" ht="12.75">
      <c r="A14" s="20">
        <v>37498</v>
      </c>
      <c r="B14" s="21">
        <f aca="true" t="shared" si="16" ref="B14:B19">C14+E14</f>
        <v>57</v>
      </c>
      <c r="C14" s="22">
        <f aca="true" t="shared" si="17" ref="C14:C19">M14+N14+O14+P14+Q14+R14+S14+T14+U14+V14+W14+X14+AA14+Y14+Z14+AB14+L14+AC14+AD14</f>
        <v>38</v>
      </c>
      <c r="D14" s="23">
        <f aca="true" t="shared" si="18" ref="D14:D19">C14/B14</f>
        <v>0.6666666666666666</v>
      </c>
      <c r="E14" s="24">
        <f aca="true" t="shared" si="19" ref="E14:E19">G14+H14+I14+J14+K14</f>
        <v>19</v>
      </c>
      <c r="F14" s="23">
        <f aca="true" t="shared" si="20" ref="F14:F19">E14/B14</f>
        <v>0.3333333333333333</v>
      </c>
      <c r="G14" s="21">
        <v>4</v>
      </c>
      <c r="H14" s="21">
        <v>6</v>
      </c>
      <c r="I14" s="21">
        <v>4</v>
      </c>
      <c r="J14" s="21">
        <v>3</v>
      </c>
      <c r="K14" s="25">
        <v>2</v>
      </c>
      <c r="L14" s="26"/>
      <c r="M14" s="21">
        <v>1</v>
      </c>
      <c r="N14" s="21">
        <v>4</v>
      </c>
      <c r="O14" s="21">
        <v>6</v>
      </c>
      <c r="P14" s="21">
        <v>2</v>
      </c>
      <c r="Q14" s="21">
        <v>1</v>
      </c>
      <c r="R14" s="21">
        <v>4</v>
      </c>
      <c r="S14" s="21">
        <v>5</v>
      </c>
      <c r="T14" s="21">
        <v>1</v>
      </c>
      <c r="U14" s="21"/>
      <c r="V14" s="21">
        <v>5</v>
      </c>
      <c r="W14" s="21"/>
      <c r="X14" s="21">
        <v>5</v>
      </c>
      <c r="Y14" s="21">
        <v>1</v>
      </c>
      <c r="Z14" s="21">
        <v>1</v>
      </c>
      <c r="AA14" s="21">
        <v>1</v>
      </c>
      <c r="AB14" s="21"/>
      <c r="AC14" s="21"/>
      <c r="AD14" s="25">
        <v>1</v>
      </c>
      <c r="AE14" s="27">
        <v>12</v>
      </c>
      <c r="AF14" s="21"/>
      <c r="AG14" s="21">
        <v>12</v>
      </c>
      <c r="AH14" s="20">
        <v>37498</v>
      </c>
      <c r="AI14" s="21">
        <f aca="true" t="shared" si="21" ref="AI14:AI19">B14+AE14+AF14+AG14</f>
        <v>81</v>
      </c>
      <c r="AJ14" s="23">
        <f aca="true" t="shared" si="22" ref="AJ14:AJ19">AE14/AI14</f>
        <v>0.14814814814814814</v>
      </c>
      <c r="AK14" s="23">
        <f aca="true" t="shared" si="23" ref="AK14:AK19">AG14/AI14</f>
        <v>0.14814814814814814</v>
      </c>
    </row>
    <row r="15" spans="1:37" ht="12.75">
      <c r="A15" s="20">
        <v>37526</v>
      </c>
      <c r="B15" s="21">
        <f t="shared" si="16"/>
        <v>41</v>
      </c>
      <c r="C15" s="22">
        <f t="shared" si="17"/>
        <v>30</v>
      </c>
      <c r="D15" s="23">
        <f t="shared" si="18"/>
        <v>0.7317073170731707</v>
      </c>
      <c r="E15" s="24">
        <f t="shared" si="19"/>
        <v>11</v>
      </c>
      <c r="F15" s="23">
        <f t="shared" si="20"/>
        <v>0.2682926829268293</v>
      </c>
      <c r="G15" s="21">
        <v>4</v>
      </c>
      <c r="H15" s="21">
        <v>5</v>
      </c>
      <c r="I15" s="21">
        <v>1</v>
      </c>
      <c r="J15" s="21"/>
      <c r="K15" s="25">
        <v>1</v>
      </c>
      <c r="L15" s="26">
        <v>1</v>
      </c>
      <c r="M15" s="21">
        <v>1</v>
      </c>
      <c r="N15" s="21">
        <v>3</v>
      </c>
      <c r="O15" s="21">
        <v>8</v>
      </c>
      <c r="P15" s="21"/>
      <c r="Q15" s="21">
        <v>1</v>
      </c>
      <c r="R15" s="21">
        <v>6</v>
      </c>
      <c r="S15" s="21"/>
      <c r="T15" s="21"/>
      <c r="U15" s="21">
        <v>1</v>
      </c>
      <c r="V15" s="21">
        <v>1</v>
      </c>
      <c r="W15" s="21">
        <v>1</v>
      </c>
      <c r="X15" s="21">
        <v>5</v>
      </c>
      <c r="Y15" s="21">
        <v>1</v>
      </c>
      <c r="Z15" s="21"/>
      <c r="AA15" s="21"/>
      <c r="AB15" s="21"/>
      <c r="AC15" s="21"/>
      <c r="AD15" s="25">
        <v>1</v>
      </c>
      <c r="AE15" s="27">
        <v>12</v>
      </c>
      <c r="AF15" s="21"/>
      <c r="AG15" s="21">
        <v>6</v>
      </c>
      <c r="AH15" s="20">
        <v>37526</v>
      </c>
      <c r="AI15" s="21">
        <f t="shared" si="21"/>
        <v>59</v>
      </c>
      <c r="AJ15" s="23">
        <f t="shared" si="22"/>
        <v>0.2033898305084746</v>
      </c>
      <c r="AK15" s="23">
        <f t="shared" si="23"/>
        <v>0.1016949152542373</v>
      </c>
    </row>
    <row r="16" spans="1:37" ht="12.75">
      <c r="A16" s="20">
        <v>37554</v>
      </c>
      <c r="B16" s="21">
        <f t="shared" si="16"/>
        <v>53</v>
      </c>
      <c r="C16" s="22">
        <f t="shared" si="17"/>
        <v>39</v>
      </c>
      <c r="D16" s="23">
        <f t="shared" si="18"/>
        <v>0.7358490566037735</v>
      </c>
      <c r="E16" s="24">
        <f t="shared" si="19"/>
        <v>14</v>
      </c>
      <c r="F16" s="23">
        <f t="shared" si="20"/>
        <v>0.2641509433962264</v>
      </c>
      <c r="G16" s="21">
        <v>5</v>
      </c>
      <c r="H16" s="21">
        <v>4</v>
      </c>
      <c r="I16" s="21">
        <v>3</v>
      </c>
      <c r="J16" s="21">
        <v>1</v>
      </c>
      <c r="K16" s="25">
        <v>1</v>
      </c>
      <c r="L16" s="26">
        <v>1</v>
      </c>
      <c r="M16" s="21"/>
      <c r="N16" s="21">
        <v>5</v>
      </c>
      <c r="O16" s="21">
        <v>9</v>
      </c>
      <c r="P16" s="21">
        <v>2</v>
      </c>
      <c r="Q16" s="21">
        <v>1</v>
      </c>
      <c r="R16" s="21">
        <v>5</v>
      </c>
      <c r="S16" s="21">
        <v>3</v>
      </c>
      <c r="T16" s="21">
        <v>1</v>
      </c>
      <c r="U16" s="21">
        <v>1</v>
      </c>
      <c r="V16" s="21">
        <v>1</v>
      </c>
      <c r="W16" s="21">
        <v>3</v>
      </c>
      <c r="X16" s="21">
        <v>5</v>
      </c>
      <c r="Y16" s="21">
        <v>2</v>
      </c>
      <c r="Z16" s="21"/>
      <c r="AA16" s="21"/>
      <c r="AB16" s="21"/>
      <c r="AC16" s="21"/>
      <c r="AD16" s="25"/>
      <c r="AE16" s="27">
        <v>26</v>
      </c>
      <c r="AF16" s="21">
        <v>1</v>
      </c>
      <c r="AG16" s="21">
        <v>14</v>
      </c>
      <c r="AH16" s="20">
        <v>37554</v>
      </c>
      <c r="AI16" s="21">
        <f t="shared" si="21"/>
        <v>94</v>
      </c>
      <c r="AJ16" s="23">
        <f t="shared" si="22"/>
        <v>0.2765957446808511</v>
      </c>
      <c r="AK16" s="23">
        <f t="shared" si="23"/>
        <v>0.14893617021276595</v>
      </c>
    </row>
    <row r="17" spans="1:37" ht="12.75">
      <c r="A17" s="20">
        <v>37589</v>
      </c>
      <c r="B17" s="21">
        <f t="shared" si="16"/>
        <v>53</v>
      </c>
      <c r="C17" s="22">
        <f t="shared" si="17"/>
        <v>36</v>
      </c>
      <c r="D17" s="23">
        <f t="shared" si="18"/>
        <v>0.6792452830188679</v>
      </c>
      <c r="E17" s="24">
        <f t="shared" si="19"/>
        <v>17</v>
      </c>
      <c r="F17" s="23">
        <f t="shared" si="20"/>
        <v>0.32075471698113206</v>
      </c>
      <c r="G17" s="21">
        <v>5</v>
      </c>
      <c r="H17" s="21">
        <v>5</v>
      </c>
      <c r="I17" s="21">
        <v>6</v>
      </c>
      <c r="J17" s="21">
        <v>1</v>
      </c>
      <c r="K17" s="25"/>
      <c r="L17" s="26">
        <v>1</v>
      </c>
      <c r="M17" s="21">
        <v>1</v>
      </c>
      <c r="N17" s="21">
        <v>1</v>
      </c>
      <c r="O17" s="21">
        <v>14</v>
      </c>
      <c r="P17" s="21"/>
      <c r="Q17" s="21">
        <v>2</v>
      </c>
      <c r="R17" s="21">
        <v>8</v>
      </c>
      <c r="S17" s="21">
        <v>3</v>
      </c>
      <c r="T17" s="21"/>
      <c r="U17" s="21"/>
      <c r="V17" s="21">
        <v>2</v>
      </c>
      <c r="W17" s="21"/>
      <c r="X17" s="21">
        <v>3</v>
      </c>
      <c r="Y17" s="21"/>
      <c r="Z17" s="21"/>
      <c r="AA17" s="21">
        <v>1</v>
      </c>
      <c r="AB17" s="21"/>
      <c r="AC17" s="21"/>
      <c r="AD17" s="25"/>
      <c r="AE17" s="27">
        <v>27</v>
      </c>
      <c r="AF17" s="21"/>
      <c r="AG17" s="21">
        <v>14</v>
      </c>
      <c r="AH17" s="20">
        <v>37589</v>
      </c>
      <c r="AI17" s="21">
        <f t="shared" si="21"/>
        <v>94</v>
      </c>
      <c r="AJ17" s="23">
        <f t="shared" si="22"/>
        <v>0.2872340425531915</v>
      </c>
      <c r="AK17" s="23">
        <f t="shared" si="23"/>
        <v>0.14893617021276595</v>
      </c>
    </row>
    <row r="18" spans="1:37" ht="12.75">
      <c r="A18" s="20">
        <v>37617</v>
      </c>
      <c r="B18" s="21">
        <f t="shared" si="16"/>
        <v>60</v>
      </c>
      <c r="C18" s="22">
        <f t="shared" si="17"/>
        <v>38</v>
      </c>
      <c r="D18" s="23">
        <f t="shared" si="18"/>
        <v>0.6333333333333333</v>
      </c>
      <c r="E18" s="24">
        <f t="shared" si="19"/>
        <v>22</v>
      </c>
      <c r="F18" s="23">
        <f t="shared" si="20"/>
        <v>0.36666666666666664</v>
      </c>
      <c r="G18" s="21">
        <v>8</v>
      </c>
      <c r="H18" s="21">
        <v>10</v>
      </c>
      <c r="I18" s="21">
        <v>4</v>
      </c>
      <c r="J18" s="21"/>
      <c r="K18" s="25"/>
      <c r="L18" s="26"/>
      <c r="M18" s="21">
        <v>3</v>
      </c>
      <c r="N18" s="21"/>
      <c r="O18" s="21">
        <v>16</v>
      </c>
      <c r="P18" s="21">
        <v>1</v>
      </c>
      <c r="Q18" s="21">
        <v>5</v>
      </c>
      <c r="R18" s="21"/>
      <c r="S18" s="21">
        <v>2</v>
      </c>
      <c r="T18" s="21"/>
      <c r="U18" s="21"/>
      <c r="V18" s="21">
        <v>3</v>
      </c>
      <c r="W18" s="21">
        <v>1</v>
      </c>
      <c r="X18" s="21">
        <v>5</v>
      </c>
      <c r="Y18" s="21">
        <v>2</v>
      </c>
      <c r="Z18" s="21"/>
      <c r="AA18" s="21"/>
      <c r="AB18" s="21"/>
      <c r="AC18" s="21"/>
      <c r="AD18" s="25"/>
      <c r="AE18" s="27">
        <v>16</v>
      </c>
      <c r="AF18" s="21">
        <v>1</v>
      </c>
      <c r="AG18" s="21">
        <v>6</v>
      </c>
      <c r="AH18" s="20">
        <v>37617</v>
      </c>
      <c r="AI18" s="21">
        <f t="shared" si="21"/>
        <v>83</v>
      </c>
      <c r="AJ18" s="23">
        <f t="shared" si="22"/>
        <v>0.1927710843373494</v>
      </c>
      <c r="AK18" s="23">
        <f t="shared" si="23"/>
        <v>0.07228915662650602</v>
      </c>
    </row>
    <row r="19" spans="1:37" ht="12.75">
      <c r="A19" s="20">
        <v>37652</v>
      </c>
      <c r="B19" s="21">
        <f t="shared" si="16"/>
        <v>84</v>
      </c>
      <c r="C19" s="22">
        <f t="shared" si="17"/>
        <v>55</v>
      </c>
      <c r="D19" s="23">
        <f t="shared" si="18"/>
        <v>0.6547619047619048</v>
      </c>
      <c r="E19" s="24">
        <f t="shared" si="19"/>
        <v>29</v>
      </c>
      <c r="F19" s="23">
        <f t="shared" si="20"/>
        <v>0.34523809523809523</v>
      </c>
      <c r="G19" s="21">
        <v>6</v>
      </c>
      <c r="H19" s="21">
        <v>11</v>
      </c>
      <c r="I19" s="21">
        <v>5</v>
      </c>
      <c r="J19" s="21">
        <v>3</v>
      </c>
      <c r="K19" s="25">
        <v>4</v>
      </c>
      <c r="L19" s="26"/>
      <c r="M19" s="21"/>
      <c r="N19" s="21">
        <v>2</v>
      </c>
      <c r="O19" s="21">
        <v>25</v>
      </c>
      <c r="P19" s="21">
        <v>1</v>
      </c>
      <c r="Q19" s="21">
        <v>1</v>
      </c>
      <c r="R19" s="21">
        <v>2</v>
      </c>
      <c r="S19" s="21">
        <v>8</v>
      </c>
      <c r="T19" s="21"/>
      <c r="U19" s="21"/>
      <c r="V19" s="21">
        <v>5</v>
      </c>
      <c r="W19" s="21"/>
      <c r="X19" s="21">
        <v>4</v>
      </c>
      <c r="Y19" s="21">
        <v>4</v>
      </c>
      <c r="Z19" s="21"/>
      <c r="AA19" s="21"/>
      <c r="AB19" s="21"/>
      <c r="AC19" s="21">
        <v>2</v>
      </c>
      <c r="AD19" s="25">
        <v>1</v>
      </c>
      <c r="AE19" s="27">
        <v>19</v>
      </c>
      <c r="AF19" s="21">
        <v>6</v>
      </c>
      <c r="AG19" s="21">
        <v>6</v>
      </c>
      <c r="AH19" s="20">
        <v>37652</v>
      </c>
      <c r="AI19" s="21">
        <f t="shared" si="21"/>
        <v>115</v>
      </c>
      <c r="AJ19" s="23">
        <f t="shared" si="22"/>
        <v>0.16521739130434782</v>
      </c>
      <c r="AK19" s="23">
        <f t="shared" si="23"/>
        <v>0.05217391304347826</v>
      </c>
    </row>
    <row r="20" spans="1:37" ht="12.75">
      <c r="A20" s="20">
        <v>37680</v>
      </c>
      <c r="B20" s="21">
        <f aca="true" t="shared" si="24" ref="B20:B25">C20+E20</f>
        <v>52</v>
      </c>
      <c r="C20" s="22">
        <f aca="true" t="shared" si="25" ref="C20:C25">M20+N20+O20+P20+Q20+R20+S20+T20+U20+V20+W20+X20+AA20+Y20+Z20+AB20+L20+AC20+AD20</f>
        <v>34</v>
      </c>
      <c r="D20" s="23">
        <f aca="true" t="shared" si="26" ref="D20:D25">C20/B20</f>
        <v>0.6538461538461539</v>
      </c>
      <c r="E20" s="24">
        <f aca="true" t="shared" si="27" ref="E20:E25">G20+H20+I20+J20+K20</f>
        <v>18</v>
      </c>
      <c r="F20" s="23">
        <f aca="true" t="shared" si="28" ref="F20:F25">E20/B20</f>
        <v>0.34615384615384615</v>
      </c>
      <c r="G20" s="21">
        <v>5</v>
      </c>
      <c r="H20" s="21">
        <v>3</v>
      </c>
      <c r="I20" s="21">
        <v>7</v>
      </c>
      <c r="J20" s="21">
        <v>1</v>
      </c>
      <c r="K20" s="25">
        <v>2</v>
      </c>
      <c r="L20" s="26"/>
      <c r="M20" s="21">
        <v>2</v>
      </c>
      <c r="N20" s="21"/>
      <c r="O20" s="21">
        <v>12</v>
      </c>
      <c r="P20" s="21"/>
      <c r="Q20" s="21"/>
      <c r="R20" s="21">
        <v>3</v>
      </c>
      <c r="S20" s="21">
        <v>1</v>
      </c>
      <c r="T20" s="21"/>
      <c r="U20" s="21"/>
      <c r="V20" s="21">
        <v>3</v>
      </c>
      <c r="W20" s="21">
        <v>1</v>
      </c>
      <c r="X20" s="21">
        <v>7</v>
      </c>
      <c r="Y20" s="21">
        <v>4</v>
      </c>
      <c r="Z20" s="21"/>
      <c r="AA20" s="21"/>
      <c r="AB20" s="21"/>
      <c r="AC20" s="21">
        <v>1</v>
      </c>
      <c r="AD20" s="25"/>
      <c r="AE20" s="27">
        <v>17</v>
      </c>
      <c r="AF20" s="21">
        <v>3</v>
      </c>
      <c r="AG20" s="21">
        <v>6</v>
      </c>
      <c r="AH20" s="20">
        <v>37680</v>
      </c>
      <c r="AI20" s="21">
        <f aca="true" t="shared" si="29" ref="AI20:AI25">B20+AE20+AF20+AG20</f>
        <v>78</v>
      </c>
      <c r="AJ20" s="23">
        <f aca="true" t="shared" si="30" ref="AJ20:AJ25">AE20/AI20</f>
        <v>0.21794871794871795</v>
      </c>
      <c r="AK20" s="23">
        <f aca="true" t="shared" si="31" ref="AK20:AK25">AG20/AI20</f>
        <v>0.07692307692307693</v>
      </c>
    </row>
    <row r="21" spans="1:37" ht="12.75">
      <c r="A21" s="20">
        <v>37708</v>
      </c>
      <c r="B21" s="21">
        <f t="shared" si="24"/>
        <v>50</v>
      </c>
      <c r="C21" s="22">
        <f t="shared" si="25"/>
        <v>35</v>
      </c>
      <c r="D21" s="23">
        <f t="shared" si="26"/>
        <v>0.7</v>
      </c>
      <c r="E21" s="24">
        <f t="shared" si="27"/>
        <v>15</v>
      </c>
      <c r="F21" s="23">
        <f t="shared" si="28"/>
        <v>0.3</v>
      </c>
      <c r="G21" s="21">
        <v>7</v>
      </c>
      <c r="H21" s="21">
        <v>4</v>
      </c>
      <c r="I21" s="21">
        <v>3</v>
      </c>
      <c r="J21" s="21">
        <v>1</v>
      </c>
      <c r="K21" s="25"/>
      <c r="L21" s="26"/>
      <c r="M21" s="21">
        <v>3</v>
      </c>
      <c r="N21" s="21">
        <v>1</v>
      </c>
      <c r="O21" s="21">
        <v>11</v>
      </c>
      <c r="P21" s="21"/>
      <c r="Q21" s="21"/>
      <c r="R21" s="21">
        <v>3</v>
      </c>
      <c r="S21" s="21">
        <v>3</v>
      </c>
      <c r="T21" s="21"/>
      <c r="U21" s="21"/>
      <c r="V21" s="21">
        <v>2</v>
      </c>
      <c r="W21" s="21">
        <v>1</v>
      </c>
      <c r="X21" s="21">
        <v>5</v>
      </c>
      <c r="Y21" s="21">
        <v>4</v>
      </c>
      <c r="Z21" s="21"/>
      <c r="AA21" s="21">
        <v>2</v>
      </c>
      <c r="AB21" s="21"/>
      <c r="AC21" s="21"/>
      <c r="AD21" s="25"/>
      <c r="AE21" s="27">
        <v>17</v>
      </c>
      <c r="AF21" s="21">
        <v>3</v>
      </c>
      <c r="AG21" s="21">
        <v>9</v>
      </c>
      <c r="AH21" s="20">
        <v>37708</v>
      </c>
      <c r="AI21" s="21">
        <f t="shared" si="29"/>
        <v>79</v>
      </c>
      <c r="AJ21" s="23">
        <f t="shared" si="30"/>
        <v>0.21518987341772153</v>
      </c>
      <c r="AK21" s="23">
        <f t="shared" si="31"/>
        <v>0.11392405063291139</v>
      </c>
    </row>
    <row r="22" spans="1:37" ht="12.75">
      <c r="A22" s="20">
        <v>37736</v>
      </c>
      <c r="B22" s="21">
        <f t="shared" si="24"/>
        <v>35</v>
      </c>
      <c r="C22" s="22">
        <f t="shared" si="25"/>
        <v>22</v>
      </c>
      <c r="D22" s="23">
        <f t="shared" si="26"/>
        <v>0.6285714285714286</v>
      </c>
      <c r="E22" s="24">
        <f t="shared" si="27"/>
        <v>13</v>
      </c>
      <c r="F22" s="23">
        <f t="shared" si="28"/>
        <v>0.37142857142857144</v>
      </c>
      <c r="G22" s="21">
        <v>1</v>
      </c>
      <c r="H22" s="21">
        <v>5</v>
      </c>
      <c r="I22" s="21">
        <v>6</v>
      </c>
      <c r="J22" s="21">
        <v>1</v>
      </c>
      <c r="K22" s="25"/>
      <c r="L22" s="26">
        <v>1</v>
      </c>
      <c r="M22" s="21">
        <v>2</v>
      </c>
      <c r="N22" s="21">
        <v>1</v>
      </c>
      <c r="O22" s="21">
        <v>4</v>
      </c>
      <c r="P22" s="21"/>
      <c r="Q22" s="21"/>
      <c r="R22" s="21">
        <v>3</v>
      </c>
      <c r="S22" s="21">
        <v>2</v>
      </c>
      <c r="T22" s="21"/>
      <c r="U22" s="21"/>
      <c r="V22" s="21">
        <v>1</v>
      </c>
      <c r="W22" s="21"/>
      <c r="X22" s="21">
        <v>6</v>
      </c>
      <c r="Y22" s="21">
        <v>2</v>
      </c>
      <c r="Z22" s="21"/>
      <c r="AA22" s="21"/>
      <c r="AB22" s="21"/>
      <c r="AC22" s="21"/>
      <c r="AD22" s="25"/>
      <c r="AE22" s="27">
        <v>10</v>
      </c>
      <c r="AF22" s="21"/>
      <c r="AG22" s="21">
        <v>9</v>
      </c>
      <c r="AH22" s="20">
        <v>37736</v>
      </c>
      <c r="AI22" s="21">
        <f t="shared" si="29"/>
        <v>54</v>
      </c>
      <c r="AJ22" s="23">
        <f t="shared" si="30"/>
        <v>0.18518518518518517</v>
      </c>
      <c r="AK22" s="23">
        <f t="shared" si="31"/>
        <v>0.16666666666666666</v>
      </c>
    </row>
    <row r="23" spans="1:37" ht="12.75">
      <c r="A23" s="20">
        <v>37799</v>
      </c>
      <c r="B23" s="21">
        <f t="shared" si="24"/>
        <v>36</v>
      </c>
      <c r="C23" s="22">
        <f t="shared" si="25"/>
        <v>25</v>
      </c>
      <c r="D23" s="23">
        <f t="shared" si="26"/>
        <v>0.6944444444444444</v>
      </c>
      <c r="E23" s="24">
        <f t="shared" si="27"/>
        <v>11</v>
      </c>
      <c r="F23" s="23">
        <f t="shared" si="28"/>
        <v>0.3055555555555556</v>
      </c>
      <c r="G23" s="21">
        <v>5</v>
      </c>
      <c r="H23" s="21">
        <v>4</v>
      </c>
      <c r="I23" s="21">
        <v>1</v>
      </c>
      <c r="J23" s="21"/>
      <c r="K23" s="25">
        <v>1</v>
      </c>
      <c r="L23" s="26"/>
      <c r="M23" s="21"/>
      <c r="N23" s="21">
        <v>4</v>
      </c>
      <c r="O23" s="21">
        <v>2</v>
      </c>
      <c r="P23" s="21">
        <v>1</v>
      </c>
      <c r="Q23" s="21">
        <v>1</v>
      </c>
      <c r="R23" s="21">
        <v>1</v>
      </c>
      <c r="S23" s="21">
        <v>8</v>
      </c>
      <c r="T23" s="21"/>
      <c r="U23" s="21"/>
      <c r="V23" s="21">
        <v>4</v>
      </c>
      <c r="W23" s="21"/>
      <c r="X23" s="21">
        <v>2</v>
      </c>
      <c r="Y23" s="21">
        <v>2</v>
      </c>
      <c r="Z23" s="21"/>
      <c r="AA23" s="21"/>
      <c r="AB23" s="21"/>
      <c r="AC23" s="21"/>
      <c r="AD23" s="25"/>
      <c r="AE23" s="27">
        <v>16</v>
      </c>
      <c r="AF23" s="21">
        <v>2</v>
      </c>
      <c r="AG23" s="21">
        <v>9</v>
      </c>
      <c r="AH23" s="20">
        <v>37799</v>
      </c>
      <c r="AI23" s="21">
        <f t="shared" si="29"/>
        <v>63</v>
      </c>
      <c r="AJ23" s="23">
        <f t="shared" si="30"/>
        <v>0.25396825396825395</v>
      </c>
      <c r="AK23" s="23">
        <f t="shared" si="31"/>
        <v>0.14285714285714285</v>
      </c>
    </row>
    <row r="24" spans="1:37" ht="12.75">
      <c r="A24" s="20">
        <v>37799</v>
      </c>
      <c r="B24" s="21">
        <f t="shared" si="24"/>
        <v>36</v>
      </c>
      <c r="C24" s="22">
        <f t="shared" si="25"/>
        <v>25</v>
      </c>
      <c r="D24" s="23">
        <f t="shared" si="26"/>
        <v>0.6944444444444444</v>
      </c>
      <c r="E24" s="24">
        <f t="shared" si="27"/>
        <v>11</v>
      </c>
      <c r="F24" s="23">
        <f t="shared" si="28"/>
        <v>0.3055555555555556</v>
      </c>
      <c r="G24" s="21">
        <v>5</v>
      </c>
      <c r="H24" s="21">
        <v>4</v>
      </c>
      <c r="I24" s="21">
        <v>1</v>
      </c>
      <c r="J24" s="21"/>
      <c r="K24" s="25">
        <v>1</v>
      </c>
      <c r="L24" s="26"/>
      <c r="M24" s="21"/>
      <c r="N24" s="21">
        <v>4</v>
      </c>
      <c r="O24" s="21">
        <v>2</v>
      </c>
      <c r="P24" s="21">
        <v>1</v>
      </c>
      <c r="Q24" s="21">
        <v>1</v>
      </c>
      <c r="R24" s="21">
        <v>1</v>
      </c>
      <c r="S24" s="21">
        <v>8</v>
      </c>
      <c r="T24" s="21"/>
      <c r="U24" s="21"/>
      <c r="V24" s="21">
        <v>4</v>
      </c>
      <c r="W24" s="21"/>
      <c r="X24" s="21">
        <v>2</v>
      </c>
      <c r="Y24" s="21">
        <v>2</v>
      </c>
      <c r="Z24" s="21"/>
      <c r="AA24" s="21"/>
      <c r="AB24" s="21"/>
      <c r="AC24" s="21"/>
      <c r="AD24" s="25"/>
      <c r="AE24" s="27">
        <v>16</v>
      </c>
      <c r="AF24" s="21">
        <v>2</v>
      </c>
      <c r="AG24" s="21">
        <v>9</v>
      </c>
      <c r="AH24" s="20">
        <v>37799</v>
      </c>
      <c r="AI24" s="21">
        <f t="shared" si="29"/>
        <v>63</v>
      </c>
      <c r="AJ24" s="23">
        <f t="shared" si="30"/>
        <v>0.25396825396825395</v>
      </c>
      <c r="AK24" s="23">
        <f t="shared" si="31"/>
        <v>0.14285714285714285</v>
      </c>
    </row>
    <row r="25" spans="1:37" ht="12.75">
      <c r="A25" s="20">
        <v>37827</v>
      </c>
      <c r="B25" s="21">
        <f t="shared" si="24"/>
        <v>39</v>
      </c>
      <c r="C25" s="22">
        <f t="shared" si="25"/>
        <v>32</v>
      </c>
      <c r="D25" s="23">
        <f t="shared" si="26"/>
        <v>0.8205128205128205</v>
      </c>
      <c r="E25" s="24">
        <f t="shared" si="27"/>
        <v>7</v>
      </c>
      <c r="F25" s="23">
        <f t="shared" si="28"/>
        <v>0.1794871794871795</v>
      </c>
      <c r="G25" s="21">
        <v>2</v>
      </c>
      <c r="H25" s="21">
        <v>1</v>
      </c>
      <c r="I25" s="21">
        <v>3</v>
      </c>
      <c r="J25" s="21">
        <v>1</v>
      </c>
      <c r="K25" s="25"/>
      <c r="L25" s="26">
        <v>1</v>
      </c>
      <c r="M25" s="21">
        <v>3</v>
      </c>
      <c r="N25" s="21">
        <v>3</v>
      </c>
      <c r="O25" s="21">
        <v>6</v>
      </c>
      <c r="P25" s="21">
        <v>4</v>
      </c>
      <c r="Q25" s="21"/>
      <c r="R25" s="21">
        <v>4</v>
      </c>
      <c r="S25" s="21">
        <v>7</v>
      </c>
      <c r="T25" s="21"/>
      <c r="U25" s="21"/>
      <c r="V25" s="21"/>
      <c r="W25" s="21">
        <v>1</v>
      </c>
      <c r="X25" s="21">
        <v>2</v>
      </c>
      <c r="Y25" s="21"/>
      <c r="Z25" s="21"/>
      <c r="AA25" s="21"/>
      <c r="AB25" s="21"/>
      <c r="AC25" s="21">
        <v>1</v>
      </c>
      <c r="AD25" s="25"/>
      <c r="AE25" s="27">
        <v>9</v>
      </c>
      <c r="AF25" s="21">
        <v>1</v>
      </c>
      <c r="AG25" s="21">
        <v>11</v>
      </c>
      <c r="AH25" s="20">
        <v>37827</v>
      </c>
      <c r="AI25" s="21">
        <f t="shared" si="29"/>
        <v>60</v>
      </c>
      <c r="AJ25" s="23">
        <f t="shared" si="30"/>
        <v>0.15</v>
      </c>
      <c r="AK25" s="23">
        <f t="shared" si="31"/>
        <v>0.18333333333333332</v>
      </c>
    </row>
    <row r="26" spans="1:37" ht="12.75">
      <c r="A26" s="20">
        <v>37862</v>
      </c>
      <c r="B26" s="21">
        <f aca="true" t="shared" si="32" ref="B26:B32">C26+E26</f>
        <v>61</v>
      </c>
      <c r="C26" s="22">
        <f aca="true" t="shared" si="33" ref="C26:C32">M26+N26+O26+P26+Q26+R26+S26+T26+U26+V26+W26+X26+AA26+Y26+Z26+AB26+L26+AC26+AD26</f>
        <v>42</v>
      </c>
      <c r="D26" s="23">
        <f aca="true" t="shared" si="34" ref="D26:D32">C26/B26</f>
        <v>0.6885245901639344</v>
      </c>
      <c r="E26" s="24">
        <f aca="true" t="shared" si="35" ref="E26:E32">G26+H26+I26+J26+K26</f>
        <v>19</v>
      </c>
      <c r="F26" s="23">
        <f aca="true" t="shared" si="36" ref="F26:F32">E26/B26</f>
        <v>0.3114754098360656</v>
      </c>
      <c r="G26" s="21">
        <v>11</v>
      </c>
      <c r="H26" s="21">
        <v>2</v>
      </c>
      <c r="I26" s="21">
        <v>5</v>
      </c>
      <c r="J26" s="21"/>
      <c r="K26" s="25">
        <v>1</v>
      </c>
      <c r="L26" s="26">
        <v>1</v>
      </c>
      <c r="M26" s="21"/>
      <c r="N26" s="21">
        <v>2</v>
      </c>
      <c r="O26" s="21">
        <v>7</v>
      </c>
      <c r="P26" s="21"/>
      <c r="Q26" s="21"/>
      <c r="R26" s="21">
        <v>1</v>
      </c>
      <c r="S26" s="21">
        <v>17</v>
      </c>
      <c r="T26" s="21"/>
      <c r="U26" s="21">
        <v>1</v>
      </c>
      <c r="V26" s="21">
        <v>5</v>
      </c>
      <c r="W26" s="21">
        <v>1</v>
      </c>
      <c r="X26" s="21">
        <v>4</v>
      </c>
      <c r="Y26" s="21">
        <v>3</v>
      </c>
      <c r="Z26" s="21"/>
      <c r="AA26" s="21"/>
      <c r="AB26" s="21"/>
      <c r="AC26" s="21"/>
      <c r="AD26" s="25"/>
      <c r="AE26" s="27">
        <v>19</v>
      </c>
      <c r="AF26" s="21">
        <v>1</v>
      </c>
      <c r="AG26" s="21">
        <v>14</v>
      </c>
      <c r="AH26" s="20">
        <v>37862</v>
      </c>
      <c r="AI26" s="21">
        <f aca="true" t="shared" si="37" ref="AI26:AI32">B26+AE26+AF26+AG26</f>
        <v>95</v>
      </c>
      <c r="AJ26" s="23">
        <f aca="true" t="shared" si="38" ref="AJ26:AJ32">AE26/AI26</f>
        <v>0.2</v>
      </c>
      <c r="AK26" s="23">
        <f aca="true" t="shared" si="39" ref="AK26:AK32">AG26/AI26</f>
        <v>0.14736842105263157</v>
      </c>
    </row>
    <row r="27" spans="1:37" ht="12.75">
      <c r="A27" s="20">
        <v>37890</v>
      </c>
      <c r="B27" s="21">
        <f t="shared" si="32"/>
        <v>45</v>
      </c>
      <c r="C27" s="22">
        <f t="shared" si="33"/>
        <v>40</v>
      </c>
      <c r="D27" s="23">
        <f t="shared" si="34"/>
        <v>0.8888888888888888</v>
      </c>
      <c r="E27" s="24">
        <f t="shared" si="35"/>
        <v>5</v>
      </c>
      <c r="F27" s="23">
        <f t="shared" si="36"/>
        <v>0.1111111111111111</v>
      </c>
      <c r="G27" s="21">
        <v>2</v>
      </c>
      <c r="H27" s="21">
        <v>3</v>
      </c>
      <c r="I27" s="21"/>
      <c r="J27" s="21"/>
      <c r="K27" s="25"/>
      <c r="L27" s="26">
        <v>2</v>
      </c>
      <c r="M27" s="21">
        <v>1</v>
      </c>
      <c r="N27" s="21"/>
      <c r="O27" s="21">
        <v>12</v>
      </c>
      <c r="P27" s="21">
        <v>1</v>
      </c>
      <c r="Q27" s="21">
        <v>6</v>
      </c>
      <c r="R27" s="21">
        <v>2</v>
      </c>
      <c r="S27" s="21">
        <v>7</v>
      </c>
      <c r="T27" s="21">
        <v>1</v>
      </c>
      <c r="U27" s="21"/>
      <c r="V27" s="21">
        <v>1</v>
      </c>
      <c r="W27" s="21">
        <v>1</v>
      </c>
      <c r="X27" s="21">
        <v>3</v>
      </c>
      <c r="Y27" s="21">
        <v>1</v>
      </c>
      <c r="Z27" s="21"/>
      <c r="AA27" s="21"/>
      <c r="AB27" s="21"/>
      <c r="AC27" s="21"/>
      <c r="AD27" s="25">
        <v>2</v>
      </c>
      <c r="AE27" s="27">
        <v>14</v>
      </c>
      <c r="AF27" s="21">
        <v>3</v>
      </c>
      <c r="AG27" s="21">
        <v>7</v>
      </c>
      <c r="AH27" s="20">
        <v>37890</v>
      </c>
      <c r="AI27" s="21">
        <f t="shared" si="37"/>
        <v>69</v>
      </c>
      <c r="AJ27" s="23">
        <f t="shared" si="38"/>
        <v>0.2028985507246377</v>
      </c>
      <c r="AK27" s="23">
        <f t="shared" si="39"/>
        <v>0.10144927536231885</v>
      </c>
    </row>
    <row r="28" spans="1:37" ht="12.75">
      <c r="A28" s="20">
        <v>37925</v>
      </c>
      <c r="B28" s="21">
        <f t="shared" si="32"/>
        <v>51</v>
      </c>
      <c r="C28" s="22">
        <f t="shared" si="33"/>
        <v>43</v>
      </c>
      <c r="D28" s="23">
        <f t="shared" si="34"/>
        <v>0.8431372549019608</v>
      </c>
      <c r="E28" s="24">
        <f t="shared" si="35"/>
        <v>8</v>
      </c>
      <c r="F28" s="23">
        <f t="shared" si="36"/>
        <v>0.1568627450980392</v>
      </c>
      <c r="G28" s="21">
        <v>2</v>
      </c>
      <c r="H28" s="21">
        <v>2</v>
      </c>
      <c r="I28" s="21">
        <v>2</v>
      </c>
      <c r="J28" s="21">
        <v>1</v>
      </c>
      <c r="K28" s="25">
        <v>1</v>
      </c>
      <c r="L28" s="26">
        <v>1</v>
      </c>
      <c r="M28" s="21">
        <v>2</v>
      </c>
      <c r="N28" s="21">
        <v>4</v>
      </c>
      <c r="O28" s="21">
        <v>12</v>
      </c>
      <c r="P28" s="21">
        <v>1</v>
      </c>
      <c r="Q28" s="21">
        <v>2</v>
      </c>
      <c r="R28" s="21">
        <v>1</v>
      </c>
      <c r="S28" s="21">
        <v>5</v>
      </c>
      <c r="T28" s="21">
        <v>1</v>
      </c>
      <c r="U28" s="21"/>
      <c r="V28" s="21">
        <v>5</v>
      </c>
      <c r="W28" s="21"/>
      <c r="X28" s="21">
        <v>4</v>
      </c>
      <c r="Y28" s="21">
        <v>3</v>
      </c>
      <c r="Z28" s="21"/>
      <c r="AA28" s="21"/>
      <c r="AB28" s="21"/>
      <c r="AC28" s="21">
        <v>2</v>
      </c>
      <c r="AD28" s="25"/>
      <c r="AE28" s="27">
        <v>11</v>
      </c>
      <c r="AF28" s="21">
        <v>3</v>
      </c>
      <c r="AG28" s="21">
        <v>6</v>
      </c>
      <c r="AH28" s="20">
        <v>37925</v>
      </c>
      <c r="AI28" s="21">
        <f t="shared" si="37"/>
        <v>71</v>
      </c>
      <c r="AJ28" s="23">
        <f t="shared" si="38"/>
        <v>0.15492957746478872</v>
      </c>
      <c r="AK28" s="23">
        <f t="shared" si="39"/>
        <v>0.08450704225352113</v>
      </c>
    </row>
    <row r="29" spans="1:37" ht="12.75">
      <c r="A29" s="20">
        <v>38408</v>
      </c>
      <c r="B29" s="21">
        <f>C29+E29</f>
        <v>46</v>
      </c>
      <c r="C29" s="22">
        <f>M29+N29+O29+P29+Q29+R29+S29+T29+U29+V29+W29+X29+AA29+Y29+Z29+AB29+L29+AC29+AD29</f>
        <v>34</v>
      </c>
      <c r="D29" s="23">
        <f>C29/B29</f>
        <v>0.7391304347826086</v>
      </c>
      <c r="E29" s="24">
        <f>G29+H29+I29+J29+K29</f>
        <v>12</v>
      </c>
      <c r="F29" s="23">
        <f>E29/B29</f>
        <v>0.2608695652173913</v>
      </c>
      <c r="G29" s="21">
        <v>6</v>
      </c>
      <c r="H29" s="21">
        <v>4</v>
      </c>
      <c r="I29" s="21">
        <v>1</v>
      </c>
      <c r="J29" s="21">
        <v>1</v>
      </c>
      <c r="K29" s="25"/>
      <c r="L29" s="26">
        <v>1</v>
      </c>
      <c r="M29" s="21">
        <v>1</v>
      </c>
      <c r="N29" s="21">
        <v>4</v>
      </c>
      <c r="O29" s="21">
        <v>14</v>
      </c>
      <c r="P29" s="21"/>
      <c r="Q29" s="21"/>
      <c r="R29" s="21">
        <v>1</v>
      </c>
      <c r="S29" s="21">
        <v>4</v>
      </c>
      <c r="T29" s="21">
        <v>1</v>
      </c>
      <c r="U29" s="21"/>
      <c r="V29" s="21">
        <v>4</v>
      </c>
      <c r="W29" s="21"/>
      <c r="X29" s="21">
        <v>3</v>
      </c>
      <c r="Y29" s="21">
        <v>1</v>
      </c>
      <c r="Z29" s="21"/>
      <c r="AA29" s="21"/>
      <c r="AB29" s="21"/>
      <c r="AC29" s="21"/>
      <c r="AD29" s="25"/>
      <c r="AE29" s="27">
        <v>11</v>
      </c>
      <c r="AF29" s="21">
        <v>1</v>
      </c>
      <c r="AG29" s="21">
        <v>4</v>
      </c>
      <c r="AH29" s="20">
        <v>38408</v>
      </c>
      <c r="AI29" s="21">
        <f>B29+AE29+AF29+AG29</f>
        <v>62</v>
      </c>
      <c r="AJ29" s="23">
        <f>AE29/AI29</f>
        <v>0.1774193548387097</v>
      </c>
      <c r="AK29" s="23">
        <f>AG29/AI29</f>
        <v>0.06451612903225806</v>
      </c>
    </row>
    <row r="30" spans="1:37" ht="12.75">
      <c r="A30" s="20">
        <v>38289</v>
      </c>
      <c r="B30" s="21">
        <f t="shared" si="32"/>
        <v>84</v>
      </c>
      <c r="C30" s="22">
        <f t="shared" si="33"/>
        <v>55</v>
      </c>
      <c r="D30" s="23">
        <f t="shared" si="34"/>
        <v>0.6547619047619048</v>
      </c>
      <c r="E30" s="24">
        <f t="shared" si="35"/>
        <v>29</v>
      </c>
      <c r="F30" s="23">
        <f t="shared" si="36"/>
        <v>0.34523809523809523</v>
      </c>
      <c r="G30" s="21">
        <v>12</v>
      </c>
      <c r="H30" s="21">
        <v>8</v>
      </c>
      <c r="I30" s="21">
        <v>5</v>
      </c>
      <c r="J30" s="21">
        <v>2</v>
      </c>
      <c r="K30" s="25">
        <v>2</v>
      </c>
      <c r="L30" s="26"/>
      <c r="M30" s="21"/>
      <c r="N30" s="21">
        <v>14</v>
      </c>
      <c r="O30" s="21">
        <v>6</v>
      </c>
      <c r="P30" s="21">
        <v>2</v>
      </c>
      <c r="Q30" s="21">
        <v>2</v>
      </c>
      <c r="R30" s="21">
        <v>8</v>
      </c>
      <c r="S30" s="21">
        <v>11</v>
      </c>
      <c r="T30" s="21"/>
      <c r="U30" s="21"/>
      <c r="V30" s="21">
        <v>1</v>
      </c>
      <c r="W30" s="21"/>
      <c r="X30" s="21">
        <v>10</v>
      </c>
      <c r="Y30" s="21">
        <v>1</v>
      </c>
      <c r="Z30" s="21"/>
      <c r="AA30" s="21"/>
      <c r="AB30" s="21"/>
      <c r="AC30" s="21"/>
      <c r="AD30" s="25"/>
      <c r="AE30" s="27">
        <v>19</v>
      </c>
      <c r="AF30" s="21">
        <v>2</v>
      </c>
      <c r="AG30" s="21">
        <v>12</v>
      </c>
      <c r="AH30" s="20">
        <v>38289</v>
      </c>
      <c r="AI30" s="21">
        <f t="shared" si="37"/>
        <v>117</v>
      </c>
      <c r="AJ30" s="23">
        <f t="shared" si="38"/>
        <v>0.1623931623931624</v>
      </c>
      <c r="AK30" s="23">
        <f t="shared" si="39"/>
        <v>0.10256410256410256</v>
      </c>
    </row>
    <row r="31" spans="1:37" ht="12.75">
      <c r="A31" s="20">
        <v>38254</v>
      </c>
      <c r="B31" s="21">
        <f t="shared" si="32"/>
        <v>53</v>
      </c>
      <c r="C31" s="22">
        <f t="shared" si="33"/>
        <v>42</v>
      </c>
      <c r="D31" s="23">
        <f t="shared" si="34"/>
        <v>0.7924528301886793</v>
      </c>
      <c r="E31" s="24">
        <f t="shared" si="35"/>
        <v>11</v>
      </c>
      <c r="F31" s="23">
        <f t="shared" si="36"/>
        <v>0.20754716981132076</v>
      </c>
      <c r="G31" s="21">
        <v>5</v>
      </c>
      <c r="H31" s="21">
        <v>5</v>
      </c>
      <c r="I31" s="21"/>
      <c r="J31" s="21"/>
      <c r="K31" s="25">
        <v>1</v>
      </c>
      <c r="L31" s="26">
        <v>1</v>
      </c>
      <c r="M31" s="21">
        <v>2</v>
      </c>
      <c r="N31" s="21">
        <v>9</v>
      </c>
      <c r="O31" s="21">
        <v>6</v>
      </c>
      <c r="P31" s="21"/>
      <c r="Q31" s="21">
        <v>1</v>
      </c>
      <c r="R31" s="21">
        <v>9</v>
      </c>
      <c r="S31" s="21">
        <v>3</v>
      </c>
      <c r="T31" s="21"/>
      <c r="U31" s="21"/>
      <c r="V31" s="21">
        <v>4</v>
      </c>
      <c r="W31" s="21"/>
      <c r="X31" s="21">
        <v>5</v>
      </c>
      <c r="Y31" s="21">
        <v>2</v>
      </c>
      <c r="Z31" s="21"/>
      <c r="AA31" s="21"/>
      <c r="AB31" s="21"/>
      <c r="AC31" s="21"/>
      <c r="AD31" s="25"/>
      <c r="AE31" s="27">
        <v>12</v>
      </c>
      <c r="AF31" s="21">
        <v>2</v>
      </c>
      <c r="AG31" s="21">
        <v>9</v>
      </c>
      <c r="AH31" s="20">
        <v>38254</v>
      </c>
      <c r="AI31" s="21">
        <f t="shared" si="37"/>
        <v>76</v>
      </c>
      <c r="AJ31" s="23">
        <f t="shared" si="38"/>
        <v>0.15789473684210525</v>
      </c>
      <c r="AK31" s="23">
        <f t="shared" si="39"/>
        <v>0.11842105263157894</v>
      </c>
    </row>
    <row r="32" spans="1:37" ht="12.75">
      <c r="A32" s="20">
        <v>38226</v>
      </c>
      <c r="B32" s="21">
        <f t="shared" si="32"/>
        <v>60</v>
      </c>
      <c r="C32" s="22">
        <f t="shared" si="33"/>
        <v>45</v>
      </c>
      <c r="D32" s="23">
        <f t="shared" si="34"/>
        <v>0.75</v>
      </c>
      <c r="E32" s="24">
        <f t="shared" si="35"/>
        <v>15</v>
      </c>
      <c r="F32" s="23">
        <f t="shared" si="36"/>
        <v>0.25</v>
      </c>
      <c r="G32" s="21">
        <v>5</v>
      </c>
      <c r="H32" s="21">
        <v>4</v>
      </c>
      <c r="I32" s="21">
        <v>2</v>
      </c>
      <c r="J32" s="21">
        <v>1</v>
      </c>
      <c r="K32" s="25">
        <v>3</v>
      </c>
      <c r="L32" s="26">
        <v>1</v>
      </c>
      <c r="M32" s="21">
        <v>2</v>
      </c>
      <c r="N32" s="21">
        <v>7</v>
      </c>
      <c r="O32" s="21">
        <v>9</v>
      </c>
      <c r="P32" s="21"/>
      <c r="Q32" s="21"/>
      <c r="R32" s="21">
        <v>5</v>
      </c>
      <c r="S32" s="21">
        <v>5</v>
      </c>
      <c r="T32" s="21"/>
      <c r="U32" s="21">
        <v>1</v>
      </c>
      <c r="V32" s="21">
        <v>4</v>
      </c>
      <c r="W32" s="21"/>
      <c r="X32" s="21">
        <v>7</v>
      </c>
      <c r="Y32" s="21">
        <v>1</v>
      </c>
      <c r="Z32" s="21"/>
      <c r="AA32" s="21">
        <v>2</v>
      </c>
      <c r="AB32" s="21"/>
      <c r="AC32" s="21">
        <v>1</v>
      </c>
      <c r="AD32" s="25"/>
      <c r="AE32" s="27">
        <v>7</v>
      </c>
      <c r="AF32" s="21"/>
      <c r="AG32" s="21">
        <v>9</v>
      </c>
      <c r="AH32" s="20">
        <v>38226</v>
      </c>
      <c r="AI32" s="21">
        <f t="shared" si="37"/>
        <v>76</v>
      </c>
      <c r="AJ32" s="23">
        <f t="shared" si="38"/>
        <v>0.09210526315789473</v>
      </c>
      <c r="AK32" s="23">
        <f t="shared" si="39"/>
        <v>0.11842105263157894</v>
      </c>
    </row>
    <row r="33" spans="1:37" ht="12.75">
      <c r="A33" s="20">
        <v>38198</v>
      </c>
      <c r="B33" s="21">
        <f aca="true" t="shared" si="40" ref="B33:B38">C33+E33</f>
        <v>55</v>
      </c>
      <c r="C33" s="22">
        <f aca="true" t="shared" si="41" ref="C33:C38">M33+N33+O33+P33+Q33+R33+S33+T33+U33+V33+W33+X33+AA33+Y33+Z33+AB33+L33+AC33+AD33</f>
        <v>41</v>
      </c>
      <c r="D33" s="23">
        <f aca="true" t="shared" si="42" ref="D33:D38">C33/B33</f>
        <v>0.7454545454545455</v>
      </c>
      <c r="E33" s="24">
        <f aca="true" t="shared" si="43" ref="E33:E38">G33+H33+I33+J33+K33</f>
        <v>14</v>
      </c>
      <c r="F33" s="23">
        <f aca="true" t="shared" si="44" ref="F33:F38">E33/B33</f>
        <v>0.2545454545454545</v>
      </c>
      <c r="G33" s="21">
        <v>4</v>
      </c>
      <c r="H33" s="21">
        <v>6</v>
      </c>
      <c r="I33" s="21">
        <v>2</v>
      </c>
      <c r="J33" s="21">
        <v>1</v>
      </c>
      <c r="K33" s="25">
        <v>1</v>
      </c>
      <c r="L33" s="26">
        <v>1</v>
      </c>
      <c r="M33" s="21"/>
      <c r="N33" s="21">
        <v>13</v>
      </c>
      <c r="O33" s="21">
        <v>4</v>
      </c>
      <c r="P33" s="21"/>
      <c r="Q33" s="21">
        <v>1</v>
      </c>
      <c r="R33" s="21">
        <v>4</v>
      </c>
      <c r="S33" s="21">
        <v>3</v>
      </c>
      <c r="T33" s="21"/>
      <c r="U33" s="21"/>
      <c r="V33" s="21">
        <v>4</v>
      </c>
      <c r="W33" s="21"/>
      <c r="X33" s="21">
        <v>4</v>
      </c>
      <c r="Y33" s="21">
        <v>2</v>
      </c>
      <c r="Z33" s="21"/>
      <c r="AA33" s="21"/>
      <c r="AB33" s="21"/>
      <c r="AC33" s="21">
        <v>4</v>
      </c>
      <c r="AD33" s="25">
        <v>1</v>
      </c>
      <c r="AE33" s="27">
        <v>19</v>
      </c>
      <c r="AF33" s="21">
        <v>2</v>
      </c>
      <c r="AG33" s="21">
        <v>8</v>
      </c>
      <c r="AH33" s="20">
        <v>38198</v>
      </c>
      <c r="AI33" s="21">
        <f aca="true" t="shared" si="45" ref="AI33:AI38">B33+AE33+AF33+AG33</f>
        <v>84</v>
      </c>
      <c r="AJ33" s="23">
        <f aca="true" t="shared" si="46" ref="AJ33:AJ38">AE33/AI33</f>
        <v>0.2261904761904762</v>
      </c>
      <c r="AK33" s="23">
        <f aca="true" t="shared" si="47" ref="AK33:AK38">AG33/AI33</f>
        <v>0.09523809523809523</v>
      </c>
    </row>
    <row r="34" spans="1:37" ht="12.75">
      <c r="A34" s="20">
        <v>38163</v>
      </c>
      <c r="B34" s="21">
        <f t="shared" si="40"/>
        <v>57</v>
      </c>
      <c r="C34" s="22">
        <f t="shared" si="41"/>
        <v>43</v>
      </c>
      <c r="D34" s="23">
        <f t="shared" si="42"/>
        <v>0.7543859649122807</v>
      </c>
      <c r="E34" s="24">
        <f t="shared" si="43"/>
        <v>14</v>
      </c>
      <c r="F34" s="23">
        <f t="shared" si="44"/>
        <v>0.24561403508771928</v>
      </c>
      <c r="G34" s="21">
        <v>1</v>
      </c>
      <c r="H34" s="21">
        <v>6</v>
      </c>
      <c r="I34" s="21">
        <v>6</v>
      </c>
      <c r="J34" s="21"/>
      <c r="K34" s="25">
        <v>1</v>
      </c>
      <c r="L34" s="26"/>
      <c r="M34" s="21">
        <v>5</v>
      </c>
      <c r="N34" s="21">
        <v>8</v>
      </c>
      <c r="O34" s="21">
        <v>4</v>
      </c>
      <c r="P34" s="21">
        <v>1</v>
      </c>
      <c r="Q34" s="21"/>
      <c r="R34" s="21">
        <v>6</v>
      </c>
      <c r="S34" s="21">
        <v>9</v>
      </c>
      <c r="T34" s="21">
        <v>1</v>
      </c>
      <c r="U34" s="21"/>
      <c r="V34" s="21">
        <v>1</v>
      </c>
      <c r="W34" s="21"/>
      <c r="X34" s="21">
        <v>4</v>
      </c>
      <c r="Y34" s="21">
        <v>2</v>
      </c>
      <c r="Z34" s="21"/>
      <c r="AA34" s="21">
        <v>1</v>
      </c>
      <c r="AB34" s="21"/>
      <c r="AC34" s="21">
        <v>1</v>
      </c>
      <c r="AD34" s="25"/>
      <c r="AE34" s="27">
        <v>17</v>
      </c>
      <c r="AF34" s="21">
        <v>1</v>
      </c>
      <c r="AG34" s="21">
        <v>12</v>
      </c>
      <c r="AH34" s="20">
        <v>38163</v>
      </c>
      <c r="AI34" s="21">
        <f t="shared" si="45"/>
        <v>87</v>
      </c>
      <c r="AJ34" s="23">
        <f t="shared" si="46"/>
        <v>0.19540229885057472</v>
      </c>
      <c r="AK34" s="23">
        <f t="shared" si="47"/>
        <v>0.13793103448275862</v>
      </c>
    </row>
    <row r="35" spans="1:37" ht="12.75">
      <c r="A35" s="20">
        <v>38135</v>
      </c>
      <c r="B35" s="21">
        <f t="shared" si="40"/>
        <v>56</v>
      </c>
      <c r="C35" s="22">
        <f t="shared" si="41"/>
        <v>35</v>
      </c>
      <c r="D35" s="23">
        <f t="shared" si="42"/>
        <v>0.625</v>
      </c>
      <c r="E35" s="24">
        <f t="shared" si="43"/>
        <v>21</v>
      </c>
      <c r="F35" s="23">
        <f t="shared" si="44"/>
        <v>0.375</v>
      </c>
      <c r="G35" s="21">
        <v>7</v>
      </c>
      <c r="H35" s="21">
        <v>5</v>
      </c>
      <c r="I35" s="21">
        <v>7</v>
      </c>
      <c r="J35" s="21">
        <v>2</v>
      </c>
      <c r="K35" s="25"/>
      <c r="L35" s="26"/>
      <c r="M35" s="21">
        <v>4</v>
      </c>
      <c r="N35" s="21">
        <v>6</v>
      </c>
      <c r="O35" s="21">
        <v>3</v>
      </c>
      <c r="P35" s="21"/>
      <c r="Q35" s="21"/>
      <c r="R35" s="21">
        <v>5</v>
      </c>
      <c r="S35" s="21">
        <v>4</v>
      </c>
      <c r="T35" s="21"/>
      <c r="U35" s="21"/>
      <c r="V35" s="21">
        <v>5</v>
      </c>
      <c r="W35" s="21"/>
      <c r="X35" s="21">
        <v>7</v>
      </c>
      <c r="Y35" s="21"/>
      <c r="Z35" s="21"/>
      <c r="AA35" s="21">
        <v>1</v>
      </c>
      <c r="AB35" s="21"/>
      <c r="AC35" s="21"/>
      <c r="AD35" s="25"/>
      <c r="AE35" s="27">
        <v>12</v>
      </c>
      <c r="AF35" s="21">
        <v>1</v>
      </c>
      <c r="AG35" s="21">
        <v>17</v>
      </c>
      <c r="AH35" s="20">
        <v>38135</v>
      </c>
      <c r="AI35" s="21">
        <f t="shared" si="45"/>
        <v>86</v>
      </c>
      <c r="AJ35" s="23">
        <f t="shared" si="46"/>
        <v>0.13953488372093023</v>
      </c>
      <c r="AK35" s="23">
        <f t="shared" si="47"/>
        <v>0.19767441860465115</v>
      </c>
    </row>
    <row r="36" spans="1:37" ht="12.75">
      <c r="A36" s="20">
        <v>38107</v>
      </c>
      <c r="B36" s="21">
        <f t="shared" si="40"/>
        <v>77</v>
      </c>
      <c r="C36" s="22">
        <f t="shared" si="41"/>
        <v>53</v>
      </c>
      <c r="D36" s="23">
        <f t="shared" si="42"/>
        <v>0.6883116883116883</v>
      </c>
      <c r="E36" s="24">
        <f t="shared" si="43"/>
        <v>24</v>
      </c>
      <c r="F36" s="23">
        <f t="shared" si="44"/>
        <v>0.3116883116883117</v>
      </c>
      <c r="G36" s="21">
        <v>6</v>
      </c>
      <c r="H36" s="21">
        <v>9</v>
      </c>
      <c r="I36" s="21">
        <v>7</v>
      </c>
      <c r="J36" s="21">
        <v>2</v>
      </c>
      <c r="K36" s="25"/>
      <c r="L36" s="26">
        <v>2</v>
      </c>
      <c r="M36" s="21">
        <v>1</v>
      </c>
      <c r="N36" s="21">
        <v>6</v>
      </c>
      <c r="O36" s="21">
        <v>8</v>
      </c>
      <c r="P36" s="21"/>
      <c r="Q36" s="21">
        <v>4</v>
      </c>
      <c r="R36" s="21">
        <v>6</v>
      </c>
      <c r="S36" s="21">
        <v>10</v>
      </c>
      <c r="T36" s="21">
        <v>1</v>
      </c>
      <c r="U36" s="21"/>
      <c r="V36" s="21">
        <v>4</v>
      </c>
      <c r="W36" s="21"/>
      <c r="X36" s="21">
        <v>8</v>
      </c>
      <c r="Y36" s="21"/>
      <c r="Z36" s="21"/>
      <c r="AA36" s="21"/>
      <c r="AB36" s="21"/>
      <c r="AC36" s="21">
        <v>3</v>
      </c>
      <c r="AD36" s="25"/>
      <c r="AE36" s="27">
        <v>21</v>
      </c>
      <c r="AF36" s="21">
        <v>2</v>
      </c>
      <c r="AG36" s="21">
        <v>12</v>
      </c>
      <c r="AH36" s="20">
        <v>38107</v>
      </c>
      <c r="AI36" s="21">
        <f t="shared" si="45"/>
        <v>112</v>
      </c>
      <c r="AJ36" s="23">
        <f t="shared" si="46"/>
        <v>0.1875</v>
      </c>
      <c r="AK36" s="23">
        <f t="shared" si="47"/>
        <v>0.10714285714285714</v>
      </c>
    </row>
    <row r="37" spans="1:37" ht="12.75">
      <c r="A37" s="20">
        <v>38072</v>
      </c>
      <c r="B37" s="21">
        <f t="shared" si="40"/>
        <v>66</v>
      </c>
      <c r="C37" s="22">
        <f t="shared" si="41"/>
        <v>46</v>
      </c>
      <c r="D37" s="23">
        <f t="shared" si="42"/>
        <v>0.696969696969697</v>
      </c>
      <c r="E37" s="24">
        <f t="shared" si="43"/>
        <v>20</v>
      </c>
      <c r="F37" s="23">
        <f t="shared" si="44"/>
        <v>0.30303030303030304</v>
      </c>
      <c r="G37" s="21">
        <v>7</v>
      </c>
      <c r="H37" s="21">
        <v>3</v>
      </c>
      <c r="I37" s="21">
        <v>7</v>
      </c>
      <c r="J37" s="21">
        <v>2</v>
      </c>
      <c r="K37" s="25">
        <v>1</v>
      </c>
      <c r="L37" s="26">
        <v>2</v>
      </c>
      <c r="M37" s="21">
        <v>1</v>
      </c>
      <c r="N37" s="21">
        <v>6</v>
      </c>
      <c r="O37" s="21">
        <v>8</v>
      </c>
      <c r="P37" s="21">
        <v>1</v>
      </c>
      <c r="Q37" s="21">
        <v>4</v>
      </c>
      <c r="R37" s="21">
        <v>6</v>
      </c>
      <c r="S37" s="21">
        <v>2</v>
      </c>
      <c r="T37" s="21">
        <v>1</v>
      </c>
      <c r="U37" s="21">
        <v>1</v>
      </c>
      <c r="V37" s="21"/>
      <c r="W37" s="21">
        <v>1</v>
      </c>
      <c r="X37" s="21">
        <v>5</v>
      </c>
      <c r="Y37" s="21">
        <v>3</v>
      </c>
      <c r="Z37" s="21"/>
      <c r="AA37" s="21">
        <v>4</v>
      </c>
      <c r="AB37" s="21"/>
      <c r="AC37" s="21">
        <v>1</v>
      </c>
      <c r="AD37" s="25"/>
      <c r="AE37" s="27">
        <v>15</v>
      </c>
      <c r="AF37" s="21">
        <v>2</v>
      </c>
      <c r="AG37" s="21">
        <v>16</v>
      </c>
      <c r="AH37" s="20">
        <v>38072</v>
      </c>
      <c r="AI37" s="21">
        <f t="shared" si="45"/>
        <v>99</v>
      </c>
      <c r="AJ37" s="23">
        <f t="shared" si="46"/>
        <v>0.15151515151515152</v>
      </c>
      <c r="AK37" s="23">
        <f t="shared" si="47"/>
        <v>0.16161616161616163</v>
      </c>
    </row>
    <row r="38" spans="1:37" ht="12.75">
      <c r="A38" s="20">
        <v>38044</v>
      </c>
      <c r="B38" s="21">
        <f t="shared" si="40"/>
        <v>67</v>
      </c>
      <c r="C38" s="22">
        <f t="shared" si="41"/>
        <v>48</v>
      </c>
      <c r="D38" s="23">
        <f t="shared" si="42"/>
        <v>0.7164179104477612</v>
      </c>
      <c r="E38" s="24">
        <f t="shared" si="43"/>
        <v>19</v>
      </c>
      <c r="F38" s="23">
        <f t="shared" si="44"/>
        <v>0.2835820895522388</v>
      </c>
      <c r="G38" s="21">
        <v>4</v>
      </c>
      <c r="H38" s="21">
        <v>3</v>
      </c>
      <c r="I38" s="21">
        <v>6</v>
      </c>
      <c r="J38" s="21">
        <v>3</v>
      </c>
      <c r="K38" s="25">
        <v>3</v>
      </c>
      <c r="L38" s="26"/>
      <c r="M38" s="21">
        <v>2</v>
      </c>
      <c r="N38" s="21">
        <v>2</v>
      </c>
      <c r="O38" s="21">
        <v>14</v>
      </c>
      <c r="P38" s="21"/>
      <c r="Q38" s="21"/>
      <c r="R38" s="21">
        <v>4</v>
      </c>
      <c r="S38" s="21">
        <v>6</v>
      </c>
      <c r="T38" s="21">
        <v>3</v>
      </c>
      <c r="U38" s="21"/>
      <c r="V38" s="21">
        <v>5</v>
      </c>
      <c r="W38" s="21">
        <v>1</v>
      </c>
      <c r="X38" s="21">
        <v>4</v>
      </c>
      <c r="Y38" s="21">
        <v>2</v>
      </c>
      <c r="Z38" s="21"/>
      <c r="AA38" s="21">
        <v>3</v>
      </c>
      <c r="AB38" s="21"/>
      <c r="AC38" s="21">
        <v>1</v>
      </c>
      <c r="AD38" s="25">
        <v>1</v>
      </c>
      <c r="AE38" s="27">
        <v>12</v>
      </c>
      <c r="AF38" s="21">
        <v>2</v>
      </c>
      <c r="AG38" s="21">
        <v>8</v>
      </c>
      <c r="AH38" s="20">
        <v>38044</v>
      </c>
      <c r="AI38" s="21">
        <f t="shared" si="45"/>
        <v>89</v>
      </c>
      <c r="AJ38" s="23">
        <f t="shared" si="46"/>
        <v>0.1348314606741573</v>
      </c>
      <c r="AK38" s="23">
        <f t="shared" si="47"/>
        <v>0.0898876404494382</v>
      </c>
    </row>
    <row r="39" spans="1:37" ht="12.75">
      <c r="A39" s="20">
        <v>38016</v>
      </c>
      <c r="B39" s="21">
        <f>C39+E39</f>
        <v>54</v>
      </c>
      <c r="C39" s="22">
        <f>M39+N39+O39+P39+Q39+R39+S39+T39+U39+V39+W39+X39+AA39+Y39+Z39+AB39+L39+AC39+AD39</f>
        <v>41</v>
      </c>
      <c r="D39" s="23">
        <f>C39/B39</f>
        <v>0.7592592592592593</v>
      </c>
      <c r="E39" s="24">
        <f>G39+H39+I39+J39+K39</f>
        <v>13</v>
      </c>
      <c r="F39" s="23">
        <f>E39/B39</f>
        <v>0.24074074074074073</v>
      </c>
      <c r="G39" s="21">
        <v>3</v>
      </c>
      <c r="H39" s="21">
        <v>1</v>
      </c>
      <c r="I39" s="21">
        <v>7</v>
      </c>
      <c r="J39" s="21">
        <v>2</v>
      </c>
      <c r="K39" s="25"/>
      <c r="L39" s="26"/>
      <c r="M39" s="21">
        <v>2</v>
      </c>
      <c r="N39" s="21">
        <v>7</v>
      </c>
      <c r="O39" s="21">
        <v>7</v>
      </c>
      <c r="P39" s="21"/>
      <c r="Q39" s="21">
        <v>5</v>
      </c>
      <c r="R39" s="21">
        <v>3</v>
      </c>
      <c r="S39" s="21">
        <v>1</v>
      </c>
      <c r="T39" s="21">
        <v>1</v>
      </c>
      <c r="U39" s="21"/>
      <c r="V39" s="21">
        <v>4</v>
      </c>
      <c r="W39" s="21"/>
      <c r="X39" s="21">
        <v>8</v>
      </c>
      <c r="Y39" s="21">
        <v>3</v>
      </c>
      <c r="Z39" s="21"/>
      <c r="AA39" s="21"/>
      <c r="AB39" s="21"/>
      <c r="AC39" s="21"/>
      <c r="AD39" s="25"/>
      <c r="AE39" s="27">
        <v>19</v>
      </c>
      <c r="AF39" s="21">
        <v>1</v>
      </c>
      <c r="AG39" s="21">
        <v>16</v>
      </c>
      <c r="AH39" s="20">
        <v>38016</v>
      </c>
      <c r="AI39" s="21">
        <f>B39+AE39+AF39+AG39</f>
        <v>90</v>
      </c>
      <c r="AJ39" s="23">
        <f>AE39/AI39</f>
        <v>0.2111111111111111</v>
      </c>
      <c r="AK39" s="23">
        <f>AG39/AI39</f>
        <v>0.17777777777777778</v>
      </c>
    </row>
    <row r="40" spans="1:37" ht="12.75">
      <c r="A40" s="20">
        <v>37981</v>
      </c>
      <c r="B40" s="21">
        <f>C40+E40</f>
        <v>49</v>
      </c>
      <c r="C40" s="22">
        <f>M40+N40+O40+P40+Q40+R40+S40+T40+U40+V40+W40+X40+AA40+Y40+Z40+AB40+L40+AC40+AD40</f>
        <v>37</v>
      </c>
      <c r="D40" s="23">
        <f>C40/B40</f>
        <v>0.7551020408163265</v>
      </c>
      <c r="E40" s="24">
        <f>G40+H40+I40+J40+K40</f>
        <v>12</v>
      </c>
      <c r="F40" s="23">
        <f>E40/B40</f>
        <v>0.24489795918367346</v>
      </c>
      <c r="G40" s="21">
        <v>4</v>
      </c>
      <c r="H40" s="21">
        <v>3</v>
      </c>
      <c r="I40" s="21">
        <v>2</v>
      </c>
      <c r="J40" s="21"/>
      <c r="K40" s="25">
        <v>3</v>
      </c>
      <c r="L40" s="26"/>
      <c r="M40" s="21">
        <v>1</v>
      </c>
      <c r="N40" s="21">
        <v>1</v>
      </c>
      <c r="O40" s="21">
        <v>4</v>
      </c>
      <c r="P40" s="21"/>
      <c r="Q40" s="21">
        <v>1</v>
      </c>
      <c r="R40" s="21">
        <v>3</v>
      </c>
      <c r="S40" s="21">
        <v>6</v>
      </c>
      <c r="T40" s="21"/>
      <c r="U40" s="21"/>
      <c r="V40" s="21">
        <v>2</v>
      </c>
      <c r="W40" s="21">
        <v>1</v>
      </c>
      <c r="X40" s="21">
        <v>14</v>
      </c>
      <c r="Y40" s="21">
        <v>1</v>
      </c>
      <c r="Z40" s="21"/>
      <c r="AA40" s="21">
        <v>3</v>
      </c>
      <c r="AB40" s="21"/>
      <c r="AC40" s="21"/>
      <c r="AD40" s="25"/>
      <c r="AE40" s="27">
        <v>8</v>
      </c>
      <c r="AF40" s="21"/>
      <c r="AG40" s="21">
        <v>16</v>
      </c>
      <c r="AH40" s="20">
        <v>37981</v>
      </c>
      <c r="AI40" s="21">
        <f>B40+AE40+AF40+AG40</f>
        <v>73</v>
      </c>
      <c r="AJ40" s="23">
        <f>AE40/AI40</f>
        <v>0.1095890410958904</v>
      </c>
      <c r="AK40" s="23">
        <f>AG40/AI40</f>
        <v>0.2191780821917808</v>
      </c>
    </row>
    <row r="41" spans="1:37" ht="12.75">
      <c r="A41" s="20">
        <v>37953</v>
      </c>
      <c r="B41" s="21">
        <f>C41+E41</f>
        <v>38</v>
      </c>
      <c r="C41" s="22">
        <f>M41+N41+O41+P41+Q41+R41+S41+T41+U41+V41+W41+X41+AA41+Y41+Z41+AB41+L41+AC41+AD41</f>
        <v>27</v>
      </c>
      <c r="D41" s="23">
        <f>C41/B41</f>
        <v>0.7105263157894737</v>
      </c>
      <c r="E41" s="24">
        <f>G41+H41+I41+J41+K41</f>
        <v>11</v>
      </c>
      <c r="F41" s="23">
        <f>E41/B41</f>
        <v>0.2894736842105263</v>
      </c>
      <c r="G41" s="21"/>
      <c r="H41" s="21">
        <v>4</v>
      </c>
      <c r="I41" s="21">
        <v>1</v>
      </c>
      <c r="J41" s="21">
        <v>5</v>
      </c>
      <c r="K41" s="25">
        <v>1</v>
      </c>
      <c r="L41" s="26">
        <v>4</v>
      </c>
      <c r="M41" s="21">
        <v>1</v>
      </c>
      <c r="N41" s="21">
        <v>6</v>
      </c>
      <c r="O41" s="21">
        <v>5</v>
      </c>
      <c r="P41" s="21"/>
      <c r="Q41" s="21">
        <v>1</v>
      </c>
      <c r="R41" s="21">
        <v>1</v>
      </c>
      <c r="S41" s="21">
        <v>3</v>
      </c>
      <c r="T41" s="21"/>
      <c r="U41" s="21">
        <v>1</v>
      </c>
      <c r="V41" s="21">
        <v>1</v>
      </c>
      <c r="W41" s="21"/>
      <c r="X41" s="21">
        <v>3</v>
      </c>
      <c r="Y41" s="21">
        <v>1</v>
      </c>
      <c r="Z41" s="21"/>
      <c r="AA41" s="21"/>
      <c r="AB41" s="21"/>
      <c r="AC41" s="21"/>
      <c r="AD41" s="25"/>
      <c r="AE41" s="27">
        <v>15</v>
      </c>
      <c r="AF41" s="21"/>
      <c r="AG41" s="21">
        <v>13</v>
      </c>
      <c r="AH41" s="20">
        <v>37953</v>
      </c>
      <c r="AI41" s="21">
        <f>B41+AE41+AF41+AG41</f>
        <v>66</v>
      </c>
      <c r="AJ41" s="23">
        <f>AE41/AI41</f>
        <v>0.22727272727272727</v>
      </c>
      <c r="AK41" s="23">
        <f>AG41/AI41</f>
        <v>0.19696969696969696</v>
      </c>
    </row>
    <row r="42" spans="1:37" ht="12.75">
      <c r="A42" s="28" t="s">
        <v>0</v>
      </c>
      <c r="B42" s="21">
        <f>SUM(B1:B41)</f>
        <v>2226</v>
      </c>
      <c r="C42" s="22">
        <f>SUM(C1:C41)</f>
        <v>1565</v>
      </c>
      <c r="D42" s="23">
        <f>C42/B42</f>
        <v>0.7030548068283917</v>
      </c>
      <c r="E42" s="24">
        <f>SUM(E1:E41)</f>
        <v>661</v>
      </c>
      <c r="F42" s="23">
        <f>E42/B42</f>
        <v>0.2969451931716083</v>
      </c>
      <c r="G42" s="21">
        <f aca="true" t="shared" si="48" ref="G42:AG42">SUM(G1:G41)</f>
        <v>188</v>
      </c>
      <c r="H42" s="21">
        <f t="shared" si="48"/>
        <v>190</v>
      </c>
      <c r="I42" s="21">
        <f t="shared" si="48"/>
        <v>163</v>
      </c>
      <c r="J42" s="21">
        <f t="shared" si="48"/>
        <v>71</v>
      </c>
      <c r="K42" s="25">
        <f t="shared" si="48"/>
        <v>49</v>
      </c>
      <c r="L42" s="26">
        <f t="shared" si="48"/>
        <v>36</v>
      </c>
      <c r="M42" s="21">
        <f t="shared" si="48"/>
        <v>58</v>
      </c>
      <c r="N42" s="21">
        <f t="shared" si="48"/>
        <v>163</v>
      </c>
      <c r="O42" s="21">
        <f t="shared" si="48"/>
        <v>389</v>
      </c>
      <c r="P42" s="21">
        <f t="shared" si="48"/>
        <v>25</v>
      </c>
      <c r="Q42" s="21">
        <f t="shared" si="48"/>
        <v>63</v>
      </c>
      <c r="R42" s="21">
        <f t="shared" si="48"/>
        <v>173</v>
      </c>
      <c r="S42" s="21">
        <f t="shared" si="48"/>
        <v>171</v>
      </c>
      <c r="T42" s="21">
        <f t="shared" si="48"/>
        <v>29</v>
      </c>
      <c r="U42" s="21">
        <f t="shared" si="48"/>
        <v>11</v>
      </c>
      <c r="V42" s="21">
        <f t="shared" si="48"/>
        <v>116</v>
      </c>
      <c r="W42" s="21">
        <f t="shared" si="48"/>
        <v>20</v>
      </c>
      <c r="X42" s="21">
        <f t="shared" si="48"/>
        <v>177</v>
      </c>
      <c r="Y42" s="21">
        <f t="shared" si="48"/>
        <v>66</v>
      </c>
      <c r="Z42" s="21">
        <f t="shared" si="48"/>
        <v>1</v>
      </c>
      <c r="AA42" s="21">
        <f t="shared" si="48"/>
        <v>28</v>
      </c>
      <c r="AB42" s="21">
        <f t="shared" si="48"/>
        <v>0</v>
      </c>
      <c r="AC42" s="21">
        <f t="shared" si="48"/>
        <v>21</v>
      </c>
      <c r="AD42" s="21">
        <f t="shared" si="48"/>
        <v>18</v>
      </c>
      <c r="AE42" s="27">
        <f t="shared" si="48"/>
        <v>557</v>
      </c>
      <c r="AF42" s="21">
        <f t="shared" si="48"/>
        <v>55</v>
      </c>
      <c r="AG42" s="21">
        <f t="shared" si="48"/>
        <v>391</v>
      </c>
      <c r="AH42" s="28" t="s">
        <v>0</v>
      </c>
      <c r="AI42" s="21">
        <f>SUM(AI1:AI41)</f>
        <v>3229</v>
      </c>
      <c r="AJ42" s="23">
        <f>AE42/AI42</f>
        <v>0.17249922576649118</v>
      </c>
      <c r="AK42" s="23">
        <f>AG42/AI42</f>
        <v>0.12109012078042737</v>
      </c>
    </row>
    <row r="44" spans="11:29" ht="12.75">
      <c r="K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</row>
    <row r="45" spans="1:2" ht="12.75">
      <c r="A45" s="19"/>
      <c r="B45" s="16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6"/>
  <sheetViews>
    <sheetView workbookViewId="0" topLeftCell="G1">
      <selection activeCell="Z1" sqref="Z1:Z16384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12</v>
      </c>
      <c r="H1" s="4" t="s">
        <v>34</v>
      </c>
      <c r="I1" s="2" t="s">
        <v>23</v>
      </c>
      <c r="J1" s="2" t="s">
        <v>11</v>
      </c>
      <c r="K1" s="2" t="s">
        <v>9</v>
      </c>
      <c r="L1" s="2" t="s">
        <v>8</v>
      </c>
      <c r="M1" s="2" t="s">
        <v>7</v>
      </c>
      <c r="N1" s="2" t="s">
        <v>15</v>
      </c>
      <c r="O1" s="2" t="s">
        <v>19</v>
      </c>
      <c r="P1" s="2" t="s">
        <v>20</v>
      </c>
      <c r="Q1" s="4" t="s">
        <v>26</v>
      </c>
      <c r="R1" s="2" t="s">
        <v>16</v>
      </c>
      <c r="S1" s="2" t="s">
        <v>14</v>
      </c>
      <c r="T1" s="2" t="s">
        <v>27</v>
      </c>
      <c r="U1" s="2" t="s">
        <v>21</v>
      </c>
      <c r="V1" s="2" t="s">
        <v>13</v>
      </c>
      <c r="W1" s="2" t="s">
        <v>22</v>
      </c>
      <c r="X1" s="2" t="s">
        <v>17</v>
      </c>
      <c r="Y1" s="2" t="s">
        <v>32</v>
      </c>
      <c r="Z1" s="2" t="s">
        <v>29</v>
      </c>
      <c r="AA1" s="3" t="s">
        <v>33</v>
      </c>
      <c r="AB1" s="3" t="s">
        <v>10</v>
      </c>
      <c r="AC1" s="2" t="s">
        <v>28</v>
      </c>
      <c r="AD1" s="2" t="s">
        <v>25</v>
      </c>
      <c r="AE1" s="2" t="s">
        <v>18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T2+J2+G2+V2+S2+N2+R2+X2+AE2+O2+AC2+P2+U2+Z2+AF2+AG2+Q2+Y2+AA2</f>
        <v>39</v>
      </c>
      <c r="D2" s="8">
        <f aca="true" t="shared" si="2" ref="D2:D12">C2/B2</f>
        <v>0.5492957746478874</v>
      </c>
      <c r="E2" s="9">
        <f aca="true" t="shared" si="3" ref="E2:E12">M2+L2+K2+AD2+AB2</f>
        <v>32</v>
      </c>
      <c r="F2" s="8">
        <f aca="true" t="shared" si="4" ref="F2:F12">E2/B2</f>
        <v>0.4507042253521127</v>
      </c>
      <c r="G2" s="6">
        <v>17</v>
      </c>
      <c r="H2" s="13">
        <v>3</v>
      </c>
      <c r="I2" s="6">
        <v>3</v>
      </c>
      <c r="J2" s="6">
        <v>1</v>
      </c>
      <c r="K2" s="6">
        <v>1</v>
      </c>
      <c r="L2" s="6">
        <v>8</v>
      </c>
      <c r="M2" s="10">
        <v>1</v>
      </c>
      <c r="N2" s="6">
        <v>5</v>
      </c>
      <c r="O2" s="6">
        <v>5</v>
      </c>
      <c r="P2" s="6"/>
      <c r="Q2" s="12">
        <v>0</v>
      </c>
      <c r="R2" s="6">
        <v>2</v>
      </c>
      <c r="S2" s="6">
        <v>2</v>
      </c>
      <c r="T2" s="6">
        <v>5</v>
      </c>
      <c r="U2" s="6"/>
      <c r="V2" s="6"/>
      <c r="W2" s="6">
        <v>2</v>
      </c>
      <c r="X2" s="6">
        <v>2</v>
      </c>
      <c r="Y2" s="6">
        <v>0</v>
      </c>
      <c r="Z2" s="6">
        <v>0</v>
      </c>
      <c r="AA2" s="11">
        <v>0</v>
      </c>
      <c r="AB2" s="11"/>
      <c r="AC2" s="6"/>
      <c r="AD2" s="6">
        <v>22</v>
      </c>
      <c r="AE2" s="6"/>
      <c r="AF2" s="6">
        <v>0</v>
      </c>
      <c r="AG2" s="6">
        <v>0</v>
      </c>
      <c r="AH2" s="5">
        <v>37073</v>
      </c>
      <c r="AI2" s="6">
        <f aca="true" t="shared" si="5" ref="AI2:AI12">B2+H2+W2+I2</f>
        <v>79</v>
      </c>
      <c r="AJ2" s="8">
        <f aca="true" t="shared" si="6" ref="AJ2:AJ12">H2/AI2</f>
        <v>0.0379746835443038</v>
      </c>
      <c r="AK2" s="8">
        <f aca="true" t="shared" si="7" ref="AK2:AK12">I2/AI2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8</v>
      </c>
      <c r="H3" s="13">
        <v>6</v>
      </c>
      <c r="I3" s="6">
        <v>5</v>
      </c>
      <c r="J3" s="6">
        <v>2</v>
      </c>
      <c r="K3" s="6">
        <v>6</v>
      </c>
      <c r="L3" s="6">
        <v>5</v>
      </c>
      <c r="M3" s="10">
        <v>4</v>
      </c>
      <c r="N3" s="6">
        <v>6</v>
      </c>
      <c r="O3" s="6">
        <v>2</v>
      </c>
      <c r="P3" s="6">
        <v>2</v>
      </c>
      <c r="Q3" s="12">
        <v>1</v>
      </c>
      <c r="R3" s="6">
        <v>1</v>
      </c>
      <c r="S3" s="6">
        <v>2</v>
      </c>
      <c r="T3" s="6">
        <v>1</v>
      </c>
      <c r="U3" s="6">
        <v>1</v>
      </c>
      <c r="V3" s="6"/>
      <c r="W3" s="6">
        <v>1</v>
      </c>
      <c r="X3" s="6">
        <v>4</v>
      </c>
      <c r="Y3" s="6"/>
      <c r="Z3" s="6">
        <v>3</v>
      </c>
      <c r="AA3" s="11">
        <v>1</v>
      </c>
      <c r="AB3" s="11">
        <v>3</v>
      </c>
      <c r="AC3" s="6"/>
      <c r="AD3" s="6">
        <v>6</v>
      </c>
      <c r="AE3" s="6"/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>
        <v>10</v>
      </c>
      <c r="H4" s="13">
        <v>6</v>
      </c>
      <c r="I4" s="6">
        <v>6</v>
      </c>
      <c r="J4" s="6"/>
      <c r="K4" s="6">
        <v>3</v>
      </c>
      <c r="L4" s="6"/>
      <c r="M4" s="10">
        <v>1</v>
      </c>
      <c r="N4" s="6">
        <v>6</v>
      </c>
      <c r="O4" s="6">
        <v>1</v>
      </c>
      <c r="P4" s="6">
        <v>3</v>
      </c>
      <c r="Q4" s="12"/>
      <c r="R4" s="6">
        <v>2</v>
      </c>
      <c r="S4" s="6">
        <v>1</v>
      </c>
      <c r="T4" s="6"/>
      <c r="U4" s="6">
        <v>1</v>
      </c>
      <c r="V4" s="6"/>
      <c r="W4" s="6">
        <v>1</v>
      </c>
      <c r="X4" s="6">
        <v>3</v>
      </c>
      <c r="Y4" s="6"/>
      <c r="Z4" s="6"/>
      <c r="AA4" s="11"/>
      <c r="AB4" s="11"/>
      <c r="AC4" s="6">
        <v>2</v>
      </c>
      <c r="AD4" s="6">
        <v>2</v>
      </c>
      <c r="AE4" s="6"/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12</v>
      </c>
      <c r="H5" s="13">
        <v>8</v>
      </c>
      <c r="I5" s="6">
        <v>10</v>
      </c>
      <c r="J5" s="6">
        <v>2</v>
      </c>
      <c r="K5" s="6">
        <v>1</v>
      </c>
      <c r="L5" s="6">
        <v>4</v>
      </c>
      <c r="M5" s="10">
        <v>2</v>
      </c>
      <c r="N5" s="6">
        <v>4</v>
      </c>
      <c r="O5" s="6">
        <v>1</v>
      </c>
      <c r="P5" s="6">
        <v>1</v>
      </c>
      <c r="Q5" s="12"/>
      <c r="R5" s="6">
        <v>5</v>
      </c>
      <c r="S5" s="6">
        <v>4</v>
      </c>
      <c r="T5" s="6">
        <v>2</v>
      </c>
      <c r="U5" s="6"/>
      <c r="V5" s="6">
        <v>1</v>
      </c>
      <c r="W5" s="6">
        <v>1</v>
      </c>
      <c r="X5" s="6">
        <v>1</v>
      </c>
      <c r="Y5" s="6"/>
      <c r="Z5" s="6"/>
      <c r="AA5" s="11"/>
      <c r="AB5" s="11">
        <v>3</v>
      </c>
      <c r="AC5" s="6"/>
      <c r="AD5" s="6">
        <v>1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15</v>
      </c>
      <c r="H6" s="13">
        <v>20</v>
      </c>
      <c r="I6" s="6">
        <v>11</v>
      </c>
      <c r="J6" s="6">
        <v>1</v>
      </c>
      <c r="K6" s="6">
        <v>7</v>
      </c>
      <c r="L6" s="6">
        <v>3</v>
      </c>
      <c r="M6" s="10">
        <v>3</v>
      </c>
      <c r="N6" s="6">
        <v>10</v>
      </c>
      <c r="O6" s="6">
        <v>5</v>
      </c>
      <c r="P6" s="6">
        <v>3</v>
      </c>
      <c r="Q6" s="12">
        <v>2</v>
      </c>
      <c r="R6" s="6">
        <v>3</v>
      </c>
      <c r="S6" s="6">
        <v>3</v>
      </c>
      <c r="T6" s="6"/>
      <c r="U6" s="6">
        <v>1</v>
      </c>
      <c r="V6" s="6">
        <v>1</v>
      </c>
      <c r="W6" s="6">
        <v>1</v>
      </c>
      <c r="X6" s="6">
        <v>1</v>
      </c>
      <c r="Y6" s="6"/>
      <c r="Z6" s="6">
        <v>4</v>
      </c>
      <c r="AA6" s="11">
        <v>4</v>
      </c>
      <c r="AB6" s="11">
        <v>4</v>
      </c>
      <c r="AC6" s="6">
        <v>1</v>
      </c>
      <c r="AD6" s="6">
        <v>2</v>
      </c>
      <c r="AE6" s="6"/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>
        <v>13</v>
      </c>
      <c r="H7" s="13">
        <v>6</v>
      </c>
      <c r="I7" s="6">
        <v>9</v>
      </c>
      <c r="J7" s="6"/>
      <c r="K7" s="6">
        <v>4</v>
      </c>
      <c r="L7" s="6">
        <v>4</v>
      </c>
      <c r="M7" s="10">
        <v>4</v>
      </c>
      <c r="N7" s="6">
        <v>8</v>
      </c>
      <c r="O7" s="6">
        <v>4</v>
      </c>
      <c r="P7" s="6">
        <v>1</v>
      </c>
      <c r="Q7" s="12">
        <v>1</v>
      </c>
      <c r="R7" s="6">
        <v>1</v>
      </c>
      <c r="S7" s="6">
        <v>2</v>
      </c>
      <c r="T7" s="6"/>
      <c r="U7" s="6">
        <v>1</v>
      </c>
      <c r="V7" s="6"/>
      <c r="W7" s="6"/>
      <c r="X7" s="6">
        <v>1</v>
      </c>
      <c r="Y7" s="6">
        <v>1</v>
      </c>
      <c r="Z7" s="6">
        <v>1</v>
      </c>
      <c r="AA7" s="11"/>
      <c r="AB7" s="11">
        <v>2</v>
      </c>
      <c r="AC7" s="6"/>
      <c r="AD7" s="6">
        <v>1</v>
      </c>
      <c r="AE7" s="6"/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16</v>
      </c>
      <c r="H8" s="13">
        <v>7</v>
      </c>
      <c r="I8" s="6">
        <v>2</v>
      </c>
      <c r="J8" s="6">
        <v>2</v>
      </c>
      <c r="K8" s="6">
        <v>4</v>
      </c>
      <c r="L8" s="6">
        <v>6</v>
      </c>
      <c r="M8" s="10">
        <v>1</v>
      </c>
      <c r="N8" s="6">
        <v>2</v>
      </c>
      <c r="O8" s="6">
        <v>1</v>
      </c>
      <c r="P8" s="6">
        <v>1</v>
      </c>
      <c r="Q8" s="12">
        <v>2</v>
      </c>
      <c r="R8" s="6">
        <v>1</v>
      </c>
      <c r="S8" s="6">
        <v>2</v>
      </c>
      <c r="T8" s="6">
        <v>2</v>
      </c>
      <c r="U8" s="6">
        <v>3</v>
      </c>
      <c r="V8" s="6"/>
      <c r="W8" s="6"/>
      <c r="X8" s="6">
        <v>2</v>
      </c>
      <c r="Y8" s="6">
        <v>1</v>
      </c>
      <c r="Z8" s="6">
        <v>1</v>
      </c>
      <c r="AA8" s="11">
        <v>1</v>
      </c>
      <c r="AB8" s="11">
        <v>1</v>
      </c>
      <c r="AC8" s="6"/>
      <c r="AD8" s="6">
        <v>2</v>
      </c>
      <c r="AE8" s="6"/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6</v>
      </c>
      <c r="H9" s="13">
        <v>6</v>
      </c>
      <c r="I9" s="6">
        <v>7</v>
      </c>
      <c r="J9" s="6">
        <v>3</v>
      </c>
      <c r="K9" s="6">
        <v>5</v>
      </c>
      <c r="L9" s="6">
        <v>7</v>
      </c>
      <c r="M9" s="10">
        <v>2</v>
      </c>
      <c r="N9" s="6">
        <v>4</v>
      </c>
      <c r="O9" s="6">
        <v>1</v>
      </c>
      <c r="P9" s="6">
        <v>3</v>
      </c>
      <c r="Q9" s="12">
        <v>3</v>
      </c>
      <c r="R9" s="6">
        <v>1</v>
      </c>
      <c r="S9" s="6">
        <v>2</v>
      </c>
      <c r="T9" s="6"/>
      <c r="U9" s="6"/>
      <c r="V9" s="6"/>
      <c r="W9" s="6">
        <v>1</v>
      </c>
      <c r="X9" s="6"/>
      <c r="Y9" s="6"/>
      <c r="Z9" s="6">
        <v>1</v>
      </c>
      <c r="AA9" s="11"/>
      <c r="AB9" s="11"/>
      <c r="AC9" s="6"/>
      <c r="AD9" s="6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17</v>
      </c>
      <c r="H10" s="13">
        <v>17</v>
      </c>
      <c r="I10" s="6">
        <v>17</v>
      </c>
      <c r="J10" s="6">
        <v>9</v>
      </c>
      <c r="K10" s="6">
        <v>6</v>
      </c>
      <c r="L10" s="6">
        <v>5</v>
      </c>
      <c r="M10" s="10">
        <v>6</v>
      </c>
      <c r="N10" s="6">
        <v>7</v>
      </c>
      <c r="O10" s="6">
        <v>3</v>
      </c>
      <c r="P10" s="6">
        <v>1</v>
      </c>
      <c r="Q10" s="12">
        <v>3</v>
      </c>
      <c r="R10" s="6">
        <v>2</v>
      </c>
      <c r="S10" s="6">
        <v>3</v>
      </c>
      <c r="T10" s="6">
        <v>3</v>
      </c>
      <c r="U10" s="6">
        <v>2</v>
      </c>
      <c r="V10" s="6"/>
      <c r="W10" s="6">
        <v>2</v>
      </c>
      <c r="X10" s="6"/>
      <c r="Y10" s="6"/>
      <c r="Z10" s="6"/>
      <c r="AA10" s="11">
        <v>1</v>
      </c>
      <c r="AB10" s="11">
        <v>1</v>
      </c>
      <c r="AC10" s="6">
        <v>1</v>
      </c>
      <c r="AD10" s="6"/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7</v>
      </c>
      <c r="H11" s="13">
        <v>8</v>
      </c>
      <c r="I11" s="6">
        <v>5</v>
      </c>
      <c r="J11" s="6">
        <v>4</v>
      </c>
      <c r="K11" s="6">
        <v>3</v>
      </c>
      <c r="L11" s="6">
        <v>4</v>
      </c>
      <c r="M11" s="10">
        <v>8</v>
      </c>
      <c r="N11" s="6">
        <v>1</v>
      </c>
      <c r="O11" s="6">
        <v>7</v>
      </c>
      <c r="P11" s="6">
        <v>5</v>
      </c>
      <c r="Q11" s="12">
        <v>1</v>
      </c>
      <c r="R11" s="6">
        <v>3</v>
      </c>
      <c r="S11" s="6"/>
      <c r="T11" s="6"/>
      <c r="U11" s="6"/>
      <c r="V11" s="6">
        <v>1</v>
      </c>
      <c r="W11" s="6">
        <v>1</v>
      </c>
      <c r="X11" s="6"/>
      <c r="Y11" s="6"/>
      <c r="Z11" s="6"/>
      <c r="AA11" s="11">
        <v>1</v>
      </c>
      <c r="AB11" s="11"/>
      <c r="AC11" s="6"/>
      <c r="AD11" s="6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11</v>
      </c>
      <c r="H12" s="13">
        <v>11</v>
      </c>
      <c r="I12" s="6">
        <v>10</v>
      </c>
      <c r="J12" s="6">
        <v>12</v>
      </c>
      <c r="K12" s="6">
        <v>9</v>
      </c>
      <c r="L12" s="6">
        <v>4</v>
      </c>
      <c r="M12" s="10">
        <v>8</v>
      </c>
      <c r="N12" s="6">
        <v>5</v>
      </c>
      <c r="O12" s="6">
        <v>3</v>
      </c>
      <c r="P12" s="6">
        <v>2</v>
      </c>
      <c r="Q12" s="12">
        <v>1</v>
      </c>
      <c r="R12" s="6">
        <v>2</v>
      </c>
      <c r="S12" s="6">
        <v>1</v>
      </c>
      <c r="T12" s="6">
        <v>2</v>
      </c>
      <c r="U12" s="6">
        <v>1</v>
      </c>
      <c r="V12" s="6">
        <v>4</v>
      </c>
      <c r="W12" s="6">
        <v>1</v>
      </c>
      <c r="X12" s="6">
        <v>2</v>
      </c>
      <c r="Y12" s="6">
        <v>2</v>
      </c>
      <c r="Z12" s="6">
        <v>1</v>
      </c>
      <c r="AA12" s="11"/>
      <c r="AB12" s="11"/>
      <c r="AC12" s="6">
        <v>1</v>
      </c>
      <c r="AD12" s="6"/>
      <c r="AE12" s="6">
        <v>2</v>
      </c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6"/>
      <c r="M13" s="10"/>
      <c r="N13" s="6"/>
      <c r="O13" s="6"/>
      <c r="P13" s="6"/>
      <c r="Q13" s="12"/>
      <c r="R13" s="6"/>
      <c r="S13" s="6"/>
      <c r="T13" s="6"/>
      <c r="U13" s="6"/>
      <c r="V13" s="6"/>
      <c r="W13" s="6"/>
      <c r="X13" s="6"/>
      <c r="Y13" s="6">
        <v>0</v>
      </c>
      <c r="Z13" s="6">
        <v>0</v>
      </c>
      <c r="AA13" s="11">
        <v>0</v>
      </c>
      <c r="AB13" s="11"/>
      <c r="AC13" s="6"/>
      <c r="AD13" s="6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57</v>
      </c>
      <c r="H14" s="6">
        <f aca="true" t="shared" si="8" ref="H14:AG14">SUM(H8:H13)</f>
        <v>49</v>
      </c>
      <c r="I14" s="6">
        <f t="shared" si="8"/>
        <v>41</v>
      </c>
      <c r="J14" s="6">
        <f>SUM(J8:J13)</f>
        <v>30</v>
      </c>
      <c r="K14" s="6">
        <f>SUM(K8:K13)</f>
        <v>27</v>
      </c>
      <c r="L14" s="6">
        <f t="shared" si="8"/>
        <v>26</v>
      </c>
      <c r="M14" s="6">
        <f t="shared" si="8"/>
        <v>25</v>
      </c>
      <c r="N14" s="6">
        <f>SUM(N8:N13)</f>
        <v>19</v>
      </c>
      <c r="O14" s="6">
        <f t="shared" si="8"/>
        <v>15</v>
      </c>
      <c r="P14" s="6">
        <f>SUM(P8:P13)</f>
        <v>12</v>
      </c>
      <c r="Q14" s="6">
        <f>SUM(Q8:Q13)</f>
        <v>10</v>
      </c>
      <c r="R14" s="6">
        <f t="shared" si="8"/>
        <v>9</v>
      </c>
      <c r="S14" s="6">
        <f t="shared" si="8"/>
        <v>8</v>
      </c>
      <c r="T14" s="6">
        <f>SUM(T8:T13)</f>
        <v>7</v>
      </c>
      <c r="U14" s="6">
        <f>SUM(U8:U13)</f>
        <v>6</v>
      </c>
      <c r="V14" s="6">
        <f>SUM(V8:V13)</f>
        <v>5</v>
      </c>
      <c r="W14" s="6">
        <f>SUM(W8:W13)</f>
        <v>5</v>
      </c>
      <c r="X14" s="6">
        <f t="shared" si="8"/>
        <v>4</v>
      </c>
      <c r="Y14" s="6">
        <f>SUM(Y8:Y13)</f>
        <v>3</v>
      </c>
      <c r="Z14" s="6">
        <f>SUM(Z8:Z13)</f>
        <v>3</v>
      </c>
      <c r="AA14" s="6">
        <f>SUM(AA8:AA13)</f>
        <v>3</v>
      </c>
      <c r="AB14" s="6">
        <f t="shared" si="8"/>
        <v>2</v>
      </c>
      <c r="AC14" s="6">
        <f t="shared" si="8"/>
        <v>2</v>
      </c>
      <c r="AD14" s="6">
        <f>SUM(AD8:AD13)</f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I14/AI14</f>
        <v>0.05112219451371571</v>
      </c>
    </row>
    <row r="15" spans="7:33" ht="12.75">
      <c r="G15" s="15"/>
      <c r="J15" s="15"/>
      <c r="N15" s="15"/>
      <c r="O15" s="15"/>
      <c r="P15" s="15"/>
      <c r="R15" s="15"/>
      <c r="S15" s="15"/>
      <c r="T15" s="15"/>
      <c r="U15" s="15"/>
      <c r="V15" s="15"/>
      <c r="X15" s="15"/>
      <c r="Y15" s="15"/>
      <c r="Z15" s="15"/>
      <c r="AB15" s="15"/>
      <c r="AC15" s="15"/>
      <c r="AE15" s="15"/>
      <c r="AF15" s="15"/>
      <c r="AG15" s="15"/>
    </row>
    <row r="16" spans="1:2" ht="12.75">
      <c r="A16" s="16"/>
      <c r="B16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7"/>
  <sheetViews>
    <sheetView workbookViewId="0" topLeftCell="A1">
      <selection activeCell="I15" sqref="I15"/>
    </sheetView>
  </sheetViews>
  <sheetFormatPr defaultColWidth="9.140625" defaultRowHeight="12.75"/>
  <cols>
    <col min="1" max="1" width="10.421875" style="0" customWidth="1"/>
    <col min="2" max="33" width="6.28125" style="0" customWidth="1"/>
    <col min="34" max="34" width="10.28125" style="0" bestFit="1" customWidth="1"/>
    <col min="35" max="37" width="6.28125" style="0" customWidth="1"/>
  </cols>
  <sheetData>
    <row r="1" spans="1:37" ht="57.75">
      <c r="A1" s="1" t="s">
        <v>1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2" t="s">
        <v>11</v>
      </c>
      <c r="H1" s="4" t="s">
        <v>34</v>
      </c>
      <c r="I1" s="2" t="s">
        <v>12</v>
      </c>
      <c r="J1" s="2" t="s">
        <v>23</v>
      </c>
      <c r="K1" s="2" t="s">
        <v>9</v>
      </c>
      <c r="L1" s="2" t="s">
        <v>7</v>
      </c>
      <c r="M1" s="2" t="s">
        <v>15</v>
      </c>
      <c r="N1" s="2" t="s">
        <v>8</v>
      </c>
      <c r="O1" s="2" t="s">
        <v>13</v>
      </c>
      <c r="P1" s="2" t="s">
        <v>19</v>
      </c>
      <c r="Q1" s="2" t="s">
        <v>20</v>
      </c>
      <c r="R1" s="2" t="s">
        <v>16</v>
      </c>
      <c r="S1" s="2" t="s">
        <v>27</v>
      </c>
      <c r="T1" s="2" t="s">
        <v>17</v>
      </c>
      <c r="U1" s="2" t="s">
        <v>32</v>
      </c>
      <c r="V1" s="2" t="s">
        <v>18</v>
      </c>
      <c r="W1" s="4" t="s">
        <v>26</v>
      </c>
      <c r="X1" s="2" t="s">
        <v>14</v>
      </c>
      <c r="Y1" s="2" t="s">
        <v>22</v>
      </c>
      <c r="Z1" s="2" t="s">
        <v>21</v>
      </c>
      <c r="AA1" s="2" t="s">
        <v>29</v>
      </c>
      <c r="AB1" s="2" t="s">
        <v>28</v>
      </c>
      <c r="AC1" s="3" t="s">
        <v>33</v>
      </c>
      <c r="AD1" s="3" t="s">
        <v>10</v>
      </c>
      <c r="AE1" s="2" t="s">
        <v>25</v>
      </c>
      <c r="AF1" s="2" t="s">
        <v>30</v>
      </c>
      <c r="AG1" s="2" t="s">
        <v>31</v>
      </c>
      <c r="AH1" s="1" t="s">
        <v>1</v>
      </c>
      <c r="AI1" s="2" t="s">
        <v>35</v>
      </c>
      <c r="AJ1" s="2" t="s">
        <v>36</v>
      </c>
      <c r="AK1" s="2" t="s">
        <v>24</v>
      </c>
    </row>
    <row r="2" spans="1:37" ht="12.75">
      <c r="A2" s="5">
        <v>37073</v>
      </c>
      <c r="B2" s="6">
        <f aca="true" t="shared" si="0" ref="B2:B12">C2+E2</f>
        <v>71</v>
      </c>
      <c r="C2" s="7">
        <f aca="true" t="shared" si="1" ref="C2:C12">S2+G2+I2+O2+X2+M2+R2+T2+V2+P2+AB2+Q2+Z2+AA2+AF2+AG2+W2+U2+AC2</f>
        <v>39</v>
      </c>
      <c r="D2" s="8">
        <f aca="true" t="shared" si="2" ref="D2:D12">C2/B2</f>
        <v>0.5492957746478874</v>
      </c>
      <c r="E2" s="9">
        <f aca="true" t="shared" si="3" ref="E2:E12">L2+N2+K2+AE2+AD2</f>
        <v>32</v>
      </c>
      <c r="F2" s="8">
        <f aca="true" t="shared" si="4" ref="F2:F12">E2/B2</f>
        <v>0.4507042253521127</v>
      </c>
      <c r="G2" s="6">
        <v>1</v>
      </c>
      <c r="H2" s="13">
        <v>3</v>
      </c>
      <c r="I2" s="6">
        <v>17</v>
      </c>
      <c r="J2" s="6">
        <v>3</v>
      </c>
      <c r="K2" s="6">
        <v>1</v>
      </c>
      <c r="L2" s="10">
        <v>1</v>
      </c>
      <c r="M2" s="6">
        <v>5</v>
      </c>
      <c r="N2" s="6">
        <v>8</v>
      </c>
      <c r="O2" s="6"/>
      <c r="P2" s="6">
        <v>5</v>
      </c>
      <c r="Q2" s="6"/>
      <c r="R2" s="6">
        <v>2</v>
      </c>
      <c r="S2" s="6">
        <v>5</v>
      </c>
      <c r="T2" s="6">
        <v>2</v>
      </c>
      <c r="U2" s="6">
        <v>0</v>
      </c>
      <c r="V2" s="6"/>
      <c r="W2" s="12">
        <v>0</v>
      </c>
      <c r="X2" s="6">
        <v>2</v>
      </c>
      <c r="Y2" s="6">
        <v>2</v>
      </c>
      <c r="Z2" s="6"/>
      <c r="AA2" s="6">
        <v>0</v>
      </c>
      <c r="AB2" s="6"/>
      <c r="AC2" s="11">
        <v>0</v>
      </c>
      <c r="AD2" s="11"/>
      <c r="AE2" s="6">
        <v>22</v>
      </c>
      <c r="AF2" s="6">
        <v>0</v>
      </c>
      <c r="AG2" s="6">
        <v>0</v>
      </c>
      <c r="AH2" s="5">
        <v>37073</v>
      </c>
      <c r="AI2" s="6">
        <f aca="true" t="shared" si="5" ref="AI2:AI12">B2+H2+Y2+J2</f>
        <v>79</v>
      </c>
      <c r="AJ2" s="8">
        <f aca="true" t="shared" si="6" ref="AJ2:AJ12">H2/AI2</f>
        <v>0.0379746835443038</v>
      </c>
      <c r="AK2" s="8">
        <f aca="true" t="shared" si="7" ref="AK2:AK12">J2/AI2</f>
        <v>0.0379746835443038</v>
      </c>
    </row>
    <row r="3" spans="1:37" ht="12.75">
      <c r="A3" s="5">
        <v>37134</v>
      </c>
      <c r="B3" s="6">
        <f t="shared" si="0"/>
        <v>58</v>
      </c>
      <c r="C3" s="7">
        <f t="shared" si="1"/>
        <v>34</v>
      </c>
      <c r="D3" s="8">
        <f t="shared" si="2"/>
        <v>0.5862068965517241</v>
      </c>
      <c r="E3" s="9">
        <f t="shared" si="3"/>
        <v>24</v>
      </c>
      <c r="F3" s="8">
        <f t="shared" si="4"/>
        <v>0.41379310344827586</v>
      </c>
      <c r="G3" s="6">
        <v>2</v>
      </c>
      <c r="H3" s="13">
        <v>6</v>
      </c>
      <c r="I3" s="6">
        <v>8</v>
      </c>
      <c r="J3" s="6">
        <v>5</v>
      </c>
      <c r="K3" s="6">
        <v>6</v>
      </c>
      <c r="L3" s="10">
        <v>4</v>
      </c>
      <c r="M3" s="6">
        <v>6</v>
      </c>
      <c r="N3" s="6">
        <v>5</v>
      </c>
      <c r="O3" s="6"/>
      <c r="P3" s="6">
        <v>2</v>
      </c>
      <c r="Q3" s="6">
        <v>2</v>
      </c>
      <c r="R3" s="6">
        <v>1</v>
      </c>
      <c r="S3" s="6">
        <v>1</v>
      </c>
      <c r="T3" s="6">
        <v>4</v>
      </c>
      <c r="U3" s="6"/>
      <c r="V3" s="6"/>
      <c r="W3" s="12">
        <v>1</v>
      </c>
      <c r="X3" s="6">
        <v>2</v>
      </c>
      <c r="Y3" s="6">
        <v>1</v>
      </c>
      <c r="Z3" s="6">
        <v>1</v>
      </c>
      <c r="AA3" s="6">
        <v>3</v>
      </c>
      <c r="AB3" s="6"/>
      <c r="AC3" s="11">
        <v>1</v>
      </c>
      <c r="AD3" s="11">
        <v>3</v>
      </c>
      <c r="AE3" s="6">
        <v>6</v>
      </c>
      <c r="AF3" s="6"/>
      <c r="AG3" s="6"/>
      <c r="AH3" s="5">
        <v>37134</v>
      </c>
      <c r="AI3" s="6">
        <f t="shared" si="5"/>
        <v>70</v>
      </c>
      <c r="AJ3" s="8">
        <f t="shared" si="6"/>
        <v>0.08571428571428572</v>
      </c>
      <c r="AK3" s="8">
        <f t="shared" si="7"/>
        <v>0.07142857142857142</v>
      </c>
    </row>
    <row r="4" spans="1:37" ht="12.75">
      <c r="A4" s="5">
        <v>37162</v>
      </c>
      <c r="B4" s="6">
        <f t="shared" si="0"/>
        <v>35</v>
      </c>
      <c r="C4" s="7">
        <f t="shared" si="1"/>
        <v>29</v>
      </c>
      <c r="D4" s="8">
        <f t="shared" si="2"/>
        <v>0.8285714285714286</v>
      </c>
      <c r="E4" s="9">
        <f t="shared" si="3"/>
        <v>6</v>
      </c>
      <c r="F4" s="8">
        <f t="shared" si="4"/>
        <v>0.17142857142857143</v>
      </c>
      <c r="G4" s="6"/>
      <c r="H4" s="13">
        <v>6</v>
      </c>
      <c r="I4" s="6">
        <v>10</v>
      </c>
      <c r="J4" s="6">
        <v>6</v>
      </c>
      <c r="K4" s="6">
        <v>3</v>
      </c>
      <c r="L4" s="10">
        <v>1</v>
      </c>
      <c r="M4" s="6">
        <v>6</v>
      </c>
      <c r="N4" s="6"/>
      <c r="O4" s="6"/>
      <c r="P4" s="6">
        <v>1</v>
      </c>
      <c r="Q4" s="6">
        <v>3</v>
      </c>
      <c r="R4" s="6">
        <v>2</v>
      </c>
      <c r="S4" s="6"/>
      <c r="T4" s="6">
        <v>3</v>
      </c>
      <c r="U4" s="6"/>
      <c r="V4" s="6"/>
      <c r="W4" s="12"/>
      <c r="X4" s="6">
        <v>1</v>
      </c>
      <c r="Y4" s="6">
        <v>1</v>
      </c>
      <c r="Z4" s="6">
        <v>1</v>
      </c>
      <c r="AA4" s="6"/>
      <c r="AB4" s="6">
        <v>2</v>
      </c>
      <c r="AC4" s="11"/>
      <c r="AD4" s="11"/>
      <c r="AE4" s="6">
        <v>2</v>
      </c>
      <c r="AF4" s="6"/>
      <c r="AG4" s="6"/>
      <c r="AH4" s="5">
        <v>37162</v>
      </c>
      <c r="AI4" s="6">
        <f t="shared" si="5"/>
        <v>48</v>
      </c>
      <c r="AJ4" s="8">
        <f t="shared" si="6"/>
        <v>0.125</v>
      </c>
      <c r="AK4" s="8">
        <f t="shared" si="7"/>
        <v>0.125</v>
      </c>
    </row>
    <row r="5" spans="1:37" ht="12.75">
      <c r="A5" s="5">
        <v>37190</v>
      </c>
      <c r="B5" s="6">
        <f t="shared" si="0"/>
        <v>45</v>
      </c>
      <c r="C5" s="7">
        <f t="shared" si="1"/>
        <v>34</v>
      </c>
      <c r="D5" s="8">
        <f t="shared" si="2"/>
        <v>0.7555555555555555</v>
      </c>
      <c r="E5" s="9">
        <f t="shared" si="3"/>
        <v>11</v>
      </c>
      <c r="F5" s="8">
        <f t="shared" si="4"/>
        <v>0.24444444444444444</v>
      </c>
      <c r="G5" s="6">
        <v>2</v>
      </c>
      <c r="H5" s="13">
        <v>8</v>
      </c>
      <c r="I5" s="6">
        <v>12</v>
      </c>
      <c r="J5" s="6">
        <v>10</v>
      </c>
      <c r="K5" s="6">
        <v>1</v>
      </c>
      <c r="L5" s="10">
        <v>2</v>
      </c>
      <c r="M5" s="6">
        <v>4</v>
      </c>
      <c r="N5" s="6">
        <v>4</v>
      </c>
      <c r="O5" s="6">
        <v>1</v>
      </c>
      <c r="P5" s="6">
        <v>1</v>
      </c>
      <c r="Q5" s="6">
        <v>1</v>
      </c>
      <c r="R5" s="6">
        <v>5</v>
      </c>
      <c r="S5" s="6">
        <v>2</v>
      </c>
      <c r="T5" s="6">
        <v>1</v>
      </c>
      <c r="U5" s="6"/>
      <c r="V5" s="6">
        <v>1</v>
      </c>
      <c r="W5" s="12"/>
      <c r="X5" s="6">
        <v>4</v>
      </c>
      <c r="Y5" s="6">
        <v>1</v>
      </c>
      <c r="Z5" s="6"/>
      <c r="AA5" s="6"/>
      <c r="AB5" s="6"/>
      <c r="AC5" s="11"/>
      <c r="AD5" s="11">
        <v>3</v>
      </c>
      <c r="AE5" s="6">
        <v>1</v>
      </c>
      <c r="AF5" s="6"/>
      <c r="AG5" s="6"/>
      <c r="AH5" s="5">
        <v>37190</v>
      </c>
      <c r="AI5" s="6">
        <f t="shared" si="5"/>
        <v>64</v>
      </c>
      <c r="AJ5" s="8">
        <f t="shared" si="6"/>
        <v>0.125</v>
      </c>
      <c r="AK5" s="8">
        <f t="shared" si="7"/>
        <v>0.15625</v>
      </c>
    </row>
    <row r="6" spans="1:37" ht="12.75">
      <c r="A6" s="5">
        <v>37225</v>
      </c>
      <c r="B6" s="6">
        <f t="shared" si="0"/>
        <v>73</v>
      </c>
      <c r="C6" s="7">
        <f t="shared" si="1"/>
        <v>54</v>
      </c>
      <c r="D6" s="8">
        <f t="shared" si="2"/>
        <v>0.7397260273972602</v>
      </c>
      <c r="E6" s="9">
        <f t="shared" si="3"/>
        <v>19</v>
      </c>
      <c r="F6" s="8">
        <f t="shared" si="4"/>
        <v>0.2602739726027397</v>
      </c>
      <c r="G6" s="6">
        <v>1</v>
      </c>
      <c r="H6" s="13">
        <v>20</v>
      </c>
      <c r="I6" s="6">
        <v>15</v>
      </c>
      <c r="J6" s="6">
        <v>11</v>
      </c>
      <c r="K6" s="6">
        <v>7</v>
      </c>
      <c r="L6" s="10">
        <v>3</v>
      </c>
      <c r="M6" s="6">
        <v>10</v>
      </c>
      <c r="N6" s="6">
        <v>3</v>
      </c>
      <c r="O6" s="6">
        <v>1</v>
      </c>
      <c r="P6" s="6">
        <v>5</v>
      </c>
      <c r="Q6" s="6">
        <v>3</v>
      </c>
      <c r="R6" s="6">
        <v>3</v>
      </c>
      <c r="S6" s="6"/>
      <c r="T6" s="6">
        <v>1</v>
      </c>
      <c r="U6" s="6"/>
      <c r="V6" s="6"/>
      <c r="W6" s="12">
        <v>2</v>
      </c>
      <c r="X6" s="6">
        <v>3</v>
      </c>
      <c r="Y6" s="6">
        <v>1</v>
      </c>
      <c r="Z6" s="6">
        <v>1</v>
      </c>
      <c r="AA6" s="6">
        <v>4</v>
      </c>
      <c r="AB6" s="6">
        <v>1</v>
      </c>
      <c r="AC6" s="11">
        <v>4</v>
      </c>
      <c r="AD6" s="11">
        <v>4</v>
      </c>
      <c r="AE6" s="6">
        <v>2</v>
      </c>
      <c r="AF6" s="6"/>
      <c r="AG6" s="6"/>
      <c r="AH6" s="5">
        <v>37225</v>
      </c>
      <c r="AI6" s="6">
        <f t="shared" si="5"/>
        <v>105</v>
      </c>
      <c r="AJ6" s="8">
        <f t="shared" si="6"/>
        <v>0.19047619047619047</v>
      </c>
      <c r="AK6" s="8">
        <f t="shared" si="7"/>
        <v>0.10476190476190476</v>
      </c>
    </row>
    <row r="7" spans="1:37" ht="12.75">
      <c r="A7" s="5">
        <v>37253</v>
      </c>
      <c r="B7" s="6">
        <f t="shared" si="0"/>
        <v>49</v>
      </c>
      <c r="C7" s="7">
        <f t="shared" si="1"/>
        <v>34</v>
      </c>
      <c r="D7" s="8">
        <f t="shared" si="2"/>
        <v>0.6938775510204082</v>
      </c>
      <c r="E7" s="9">
        <f t="shared" si="3"/>
        <v>15</v>
      </c>
      <c r="F7" s="8">
        <f t="shared" si="4"/>
        <v>0.30612244897959184</v>
      </c>
      <c r="G7" s="6"/>
      <c r="H7" s="13">
        <v>6</v>
      </c>
      <c r="I7" s="6">
        <v>13</v>
      </c>
      <c r="J7" s="6">
        <v>9</v>
      </c>
      <c r="K7" s="6">
        <v>4</v>
      </c>
      <c r="L7" s="10">
        <v>4</v>
      </c>
      <c r="M7" s="6">
        <v>8</v>
      </c>
      <c r="N7" s="6">
        <v>4</v>
      </c>
      <c r="O7" s="6"/>
      <c r="P7" s="6">
        <v>4</v>
      </c>
      <c r="Q7" s="6">
        <v>1</v>
      </c>
      <c r="R7" s="6">
        <v>1</v>
      </c>
      <c r="S7" s="6"/>
      <c r="T7" s="6">
        <v>1</v>
      </c>
      <c r="U7" s="6">
        <v>1</v>
      </c>
      <c r="V7" s="6"/>
      <c r="W7" s="12">
        <v>1</v>
      </c>
      <c r="X7" s="6">
        <v>2</v>
      </c>
      <c r="Y7" s="6"/>
      <c r="Z7" s="6">
        <v>1</v>
      </c>
      <c r="AA7" s="6">
        <v>1</v>
      </c>
      <c r="AB7" s="6"/>
      <c r="AC7" s="11"/>
      <c r="AD7" s="11">
        <v>2</v>
      </c>
      <c r="AE7" s="6">
        <v>1</v>
      </c>
      <c r="AF7" s="6"/>
      <c r="AG7" s="6"/>
      <c r="AH7" s="5">
        <v>37253</v>
      </c>
      <c r="AI7" s="6">
        <f t="shared" si="5"/>
        <v>64</v>
      </c>
      <c r="AJ7" s="8">
        <f t="shared" si="6"/>
        <v>0.09375</v>
      </c>
      <c r="AK7" s="8">
        <f t="shared" si="7"/>
        <v>0.140625</v>
      </c>
    </row>
    <row r="8" spans="1:37" ht="12.75">
      <c r="A8" s="5">
        <v>37281</v>
      </c>
      <c r="B8" s="6">
        <f t="shared" si="0"/>
        <v>51</v>
      </c>
      <c r="C8" s="7">
        <f t="shared" si="1"/>
        <v>37</v>
      </c>
      <c r="D8" s="8">
        <f t="shared" si="2"/>
        <v>0.7254901960784313</v>
      </c>
      <c r="E8" s="9">
        <f t="shared" si="3"/>
        <v>14</v>
      </c>
      <c r="F8" s="8">
        <f t="shared" si="4"/>
        <v>0.27450980392156865</v>
      </c>
      <c r="G8" s="6">
        <v>2</v>
      </c>
      <c r="H8" s="13">
        <v>7</v>
      </c>
      <c r="I8" s="6">
        <v>16</v>
      </c>
      <c r="J8" s="6">
        <v>2</v>
      </c>
      <c r="K8" s="6">
        <v>4</v>
      </c>
      <c r="L8" s="10">
        <v>1</v>
      </c>
      <c r="M8" s="6">
        <v>2</v>
      </c>
      <c r="N8" s="6">
        <v>6</v>
      </c>
      <c r="O8" s="6"/>
      <c r="P8" s="6">
        <v>1</v>
      </c>
      <c r="Q8" s="6">
        <v>1</v>
      </c>
      <c r="R8" s="6">
        <v>1</v>
      </c>
      <c r="S8" s="6">
        <v>2</v>
      </c>
      <c r="T8" s="6">
        <v>2</v>
      </c>
      <c r="U8" s="6">
        <v>1</v>
      </c>
      <c r="V8" s="6"/>
      <c r="W8" s="12">
        <v>2</v>
      </c>
      <c r="X8" s="6">
        <v>2</v>
      </c>
      <c r="Y8" s="6"/>
      <c r="Z8" s="6">
        <v>3</v>
      </c>
      <c r="AA8" s="6">
        <v>1</v>
      </c>
      <c r="AB8" s="6"/>
      <c r="AC8" s="11">
        <v>1</v>
      </c>
      <c r="AD8" s="11">
        <v>1</v>
      </c>
      <c r="AE8" s="6">
        <v>2</v>
      </c>
      <c r="AF8" s="6"/>
      <c r="AG8" s="6"/>
      <c r="AH8" s="5">
        <v>37281</v>
      </c>
      <c r="AI8" s="6">
        <f t="shared" si="5"/>
        <v>60</v>
      </c>
      <c r="AJ8" s="8">
        <f t="shared" si="6"/>
        <v>0.11666666666666667</v>
      </c>
      <c r="AK8" s="8">
        <f t="shared" si="7"/>
        <v>0.03333333333333333</v>
      </c>
    </row>
    <row r="9" spans="1:37" ht="12.75">
      <c r="A9" s="5">
        <v>37309</v>
      </c>
      <c r="B9" s="6">
        <f t="shared" si="0"/>
        <v>38</v>
      </c>
      <c r="C9" s="7">
        <f t="shared" si="1"/>
        <v>24</v>
      </c>
      <c r="D9" s="8">
        <f t="shared" si="2"/>
        <v>0.631578947368421</v>
      </c>
      <c r="E9" s="9">
        <f t="shared" si="3"/>
        <v>14</v>
      </c>
      <c r="F9" s="8">
        <f t="shared" si="4"/>
        <v>0.3684210526315789</v>
      </c>
      <c r="G9" s="6">
        <v>3</v>
      </c>
      <c r="H9" s="13">
        <v>6</v>
      </c>
      <c r="I9" s="6">
        <v>6</v>
      </c>
      <c r="J9" s="6">
        <v>7</v>
      </c>
      <c r="K9" s="6">
        <v>5</v>
      </c>
      <c r="L9" s="10">
        <v>2</v>
      </c>
      <c r="M9" s="6">
        <v>4</v>
      </c>
      <c r="N9" s="6">
        <v>7</v>
      </c>
      <c r="O9" s="6"/>
      <c r="P9" s="6">
        <v>1</v>
      </c>
      <c r="Q9" s="6">
        <v>3</v>
      </c>
      <c r="R9" s="6">
        <v>1</v>
      </c>
      <c r="S9" s="6"/>
      <c r="T9" s="6"/>
      <c r="U9" s="6"/>
      <c r="V9" s="6"/>
      <c r="W9" s="12">
        <v>3</v>
      </c>
      <c r="X9" s="6">
        <v>2</v>
      </c>
      <c r="Y9" s="6">
        <v>1</v>
      </c>
      <c r="Z9" s="6"/>
      <c r="AA9" s="6">
        <v>1</v>
      </c>
      <c r="AB9" s="6"/>
      <c r="AC9" s="11"/>
      <c r="AD9" s="11"/>
      <c r="AE9" s="6"/>
      <c r="AF9" s="6"/>
      <c r="AG9" s="6"/>
      <c r="AH9" s="5">
        <v>37309</v>
      </c>
      <c r="AI9" s="6">
        <f t="shared" si="5"/>
        <v>52</v>
      </c>
      <c r="AJ9" s="8">
        <f t="shared" si="6"/>
        <v>0.11538461538461539</v>
      </c>
      <c r="AK9" s="8">
        <f t="shared" si="7"/>
        <v>0.1346153846153846</v>
      </c>
    </row>
    <row r="10" spans="1:37" ht="12.75">
      <c r="A10" s="5">
        <v>37344</v>
      </c>
      <c r="B10" s="6">
        <f t="shared" si="0"/>
        <v>70</v>
      </c>
      <c r="C10" s="7">
        <f t="shared" si="1"/>
        <v>52</v>
      </c>
      <c r="D10" s="8">
        <f t="shared" si="2"/>
        <v>0.7428571428571429</v>
      </c>
      <c r="E10" s="9">
        <f t="shared" si="3"/>
        <v>18</v>
      </c>
      <c r="F10" s="8">
        <f t="shared" si="4"/>
        <v>0.2571428571428571</v>
      </c>
      <c r="G10" s="6">
        <v>9</v>
      </c>
      <c r="H10" s="13">
        <v>17</v>
      </c>
      <c r="I10" s="6">
        <v>17</v>
      </c>
      <c r="J10" s="6">
        <v>17</v>
      </c>
      <c r="K10" s="6">
        <v>6</v>
      </c>
      <c r="L10" s="10">
        <v>6</v>
      </c>
      <c r="M10" s="6">
        <v>7</v>
      </c>
      <c r="N10" s="6">
        <v>5</v>
      </c>
      <c r="O10" s="6"/>
      <c r="P10" s="6">
        <v>3</v>
      </c>
      <c r="Q10" s="6">
        <v>1</v>
      </c>
      <c r="R10" s="6">
        <v>2</v>
      </c>
      <c r="S10" s="6">
        <v>3</v>
      </c>
      <c r="T10" s="6"/>
      <c r="U10" s="6"/>
      <c r="V10" s="6"/>
      <c r="W10" s="12">
        <v>3</v>
      </c>
      <c r="X10" s="6">
        <v>3</v>
      </c>
      <c r="Y10" s="6">
        <v>2</v>
      </c>
      <c r="Z10" s="6">
        <v>2</v>
      </c>
      <c r="AA10" s="6"/>
      <c r="AB10" s="6">
        <v>1</v>
      </c>
      <c r="AC10" s="11">
        <v>1</v>
      </c>
      <c r="AD10" s="11">
        <v>1</v>
      </c>
      <c r="AE10" s="6"/>
      <c r="AF10" s="6"/>
      <c r="AG10" s="6"/>
      <c r="AH10" s="5">
        <v>37344</v>
      </c>
      <c r="AI10" s="6">
        <f t="shared" si="5"/>
        <v>106</v>
      </c>
      <c r="AJ10" s="8">
        <f t="shared" si="6"/>
        <v>0.16037735849056603</v>
      </c>
      <c r="AK10" s="8">
        <f t="shared" si="7"/>
        <v>0.16037735849056603</v>
      </c>
    </row>
    <row r="11" spans="1:37" ht="12.75">
      <c r="A11" s="5">
        <v>37372</v>
      </c>
      <c r="B11" s="6">
        <f t="shared" si="0"/>
        <v>45</v>
      </c>
      <c r="C11" s="7">
        <f t="shared" si="1"/>
        <v>30</v>
      </c>
      <c r="D11" s="8">
        <f t="shared" si="2"/>
        <v>0.6666666666666666</v>
      </c>
      <c r="E11" s="9">
        <f t="shared" si="3"/>
        <v>15</v>
      </c>
      <c r="F11" s="8">
        <f t="shared" si="4"/>
        <v>0.3333333333333333</v>
      </c>
      <c r="G11" s="6">
        <v>4</v>
      </c>
      <c r="H11" s="13">
        <v>8</v>
      </c>
      <c r="I11" s="6">
        <v>7</v>
      </c>
      <c r="J11" s="6">
        <v>5</v>
      </c>
      <c r="K11" s="6">
        <v>3</v>
      </c>
      <c r="L11" s="10">
        <v>8</v>
      </c>
      <c r="M11" s="6">
        <v>1</v>
      </c>
      <c r="N11" s="6">
        <v>4</v>
      </c>
      <c r="O11" s="6">
        <v>1</v>
      </c>
      <c r="P11" s="6">
        <v>7</v>
      </c>
      <c r="Q11" s="6">
        <v>5</v>
      </c>
      <c r="R11" s="6">
        <v>3</v>
      </c>
      <c r="S11" s="6"/>
      <c r="T11" s="6"/>
      <c r="U11" s="6"/>
      <c r="V11" s="6"/>
      <c r="W11" s="12">
        <v>1</v>
      </c>
      <c r="X11" s="6"/>
      <c r="Y11" s="6">
        <v>1</v>
      </c>
      <c r="Z11" s="6"/>
      <c r="AA11" s="6"/>
      <c r="AB11" s="6"/>
      <c r="AC11" s="11">
        <v>1</v>
      </c>
      <c r="AD11" s="11"/>
      <c r="AE11" s="6"/>
      <c r="AF11" s="6"/>
      <c r="AG11" s="6"/>
      <c r="AH11" s="5">
        <v>37372</v>
      </c>
      <c r="AI11" s="6">
        <f t="shared" si="5"/>
        <v>59</v>
      </c>
      <c r="AJ11" s="8">
        <f t="shared" si="6"/>
        <v>0.13559322033898305</v>
      </c>
      <c r="AK11" s="8">
        <f t="shared" si="7"/>
        <v>0.0847457627118644</v>
      </c>
    </row>
    <row r="12" spans="1:37" ht="12.75">
      <c r="A12" s="5">
        <v>37407</v>
      </c>
      <c r="B12" s="6">
        <f t="shared" si="0"/>
        <v>73</v>
      </c>
      <c r="C12" s="7">
        <f t="shared" si="1"/>
        <v>52</v>
      </c>
      <c r="D12" s="8">
        <f t="shared" si="2"/>
        <v>0.7123287671232876</v>
      </c>
      <c r="E12" s="9">
        <f t="shared" si="3"/>
        <v>21</v>
      </c>
      <c r="F12" s="8">
        <f t="shared" si="4"/>
        <v>0.2876712328767123</v>
      </c>
      <c r="G12" s="6">
        <v>12</v>
      </c>
      <c r="H12" s="13">
        <v>11</v>
      </c>
      <c r="I12" s="6">
        <v>11</v>
      </c>
      <c r="J12" s="6">
        <v>10</v>
      </c>
      <c r="K12" s="6">
        <v>9</v>
      </c>
      <c r="L12" s="10">
        <v>8</v>
      </c>
      <c r="M12" s="6">
        <v>5</v>
      </c>
      <c r="N12" s="6">
        <v>4</v>
      </c>
      <c r="O12" s="6">
        <v>4</v>
      </c>
      <c r="P12" s="6">
        <v>3</v>
      </c>
      <c r="Q12" s="6">
        <v>2</v>
      </c>
      <c r="R12" s="6">
        <v>2</v>
      </c>
      <c r="S12" s="6">
        <v>2</v>
      </c>
      <c r="T12" s="6">
        <v>2</v>
      </c>
      <c r="U12" s="6">
        <v>2</v>
      </c>
      <c r="V12" s="6">
        <v>2</v>
      </c>
      <c r="W12" s="12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11"/>
      <c r="AD12" s="11"/>
      <c r="AE12" s="6"/>
      <c r="AF12" s="6"/>
      <c r="AG12" s="6"/>
      <c r="AH12" s="5">
        <v>37407</v>
      </c>
      <c r="AI12" s="6">
        <f t="shared" si="5"/>
        <v>95</v>
      </c>
      <c r="AJ12" s="8">
        <f t="shared" si="6"/>
        <v>0.11578947368421053</v>
      </c>
      <c r="AK12" s="8">
        <f t="shared" si="7"/>
        <v>0.10526315789473684</v>
      </c>
    </row>
    <row r="13" spans="1:37" ht="12.75">
      <c r="A13" s="5"/>
      <c r="B13" s="6"/>
      <c r="C13" s="6"/>
      <c r="D13" s="8"/>
      <c r="E13" s="9"/>
      <c r="F13" s="8"/>
      <c r="G13" s="6"/>
      <c r="H13" s="13"/>
      <c r="I13" s="6"/>
      <c r="J13" s="6"/>
      <c r="K13" s="6"/>
      <c r="L13" s="10"/>
      <c r="M13" s="6"/>
      <c r="N13" s="6"/>
      <c r="O13" s="6"/>
      <c r="P13" s="6"/>
      <c r="Q13" s="6"/>
      <c r="R13" s="6"/>
      <c r="S13" s="6"/>
      <c r="T13" s="6"/>
      <c r="U13" s="6">
        <v>0</v>
      </c>
      <c r="V13" s="6"/>
      <c r="W13" s="12"/>
      <c r="X13" s="6"/>
      <c r="Y13" s="6"/>
      <c r="Z13" s="6"/>
      <c r="AA13" s="6">
        <v>0</v>
      </c>
      <c r="AB13" s="6"/>
      <c r="AC13" s="11">
        <v>0</v>
      </c>
      <c r="AD13" s="11"/>
      <c r="AE13" s="6"/>
      <c r="AF13" s="6">
        <v>0</v>
      </c>
      <c r="AG13" s="6">
        <v>0</v>
      </c>
      <c r="AH13" s="5"/>
      <c r="AI13" s="6"/>
      <c r="AJ13" s="8"/>
      <c r="AK13" s="8"/>
    </row>
    <row r="14" spans="1:37" ht="12.75">
      <c r="A14" s="14" t="s">
        <v>0</v>
      </c>
      <c r="B14" s="6">
        <f>SUM(B2:B13)</f>
        <v>608</v>
      </c>
      <c r="C14" s="7">
        <f>SUM(C2:C13)</f>
        <v>419</v>
      </c>
      <c r="D14" s="8">
        <f>C14/B14</f>
        <v>0.6891447368421053</v>
      </c>
      <c r="E14" s="9">
        <f>SUM(E2:E13)</f>
        <v>189</v>
      </c>
      <c r="F14" s="8">
        <f>E14/B14</f>
        <v>0.31085526315789475</v>
      </c>
      <c r="G14" s="6">
        <f>SUM(G8:G13)</f>
        <v>30</v>
      </c>
      <c r="H14" s="6">
        <f aca="true" t="shared" si="8" ref="H14:AG14">SUM(H8:H13)</f>
        <v>49</v>
      </c>
      <c r="I14" s="6">
        <f t="shared" si="8"/>
        <v>57</v>
      </c>
      <c r="J14" s="6">
        <f t="shared" si="8"/>
        <v>41</v>
      </c>
      <c r="K14" s="6">
        <f t="shared" si="8"/>
        <v>27</v>
      </c>
      <c r="L14" s="6">
        <f t="shared" si="8"/>
        <v>25</v>
      </c>
      <c r="M14" s="6">
        <f t="shared" si="8"/>
        <v>19</v>
      </c>
      <c r="N14" s="6">
        <f t="shared" si="8"/>
        <v>26</v>
      </c>
      <c r="O14" s="6">
        <f t="shared" si="8"/>
        <v>5</v>
      </c>
      <c r="P14" s="6">
        <f t="shared" si="8"/>
        <v>15</v>
      </c>
      <c r="Q14" s="6">
        <f t="shared" si="8"/>
        <v>12</v>
      </c>
      <c r="R14" s="6">
        <f t="shared" si="8"/>
        <v>9</v>
      </c>
      <c r="S14" s="6">
        <f t="shared" si="8"/>
        <v>7</v>
      </c>
      <c r="T14" s="6">
        <f t="shared" si="8"/>
        <v>4</v>
      </c>
      <c r="U14" s="6">
        <f t="shared" si="8"/>
        <v>3</v>
      </c>
      <c r="V14" s="6">
        <f t="shared" si="8"/>
        <v>2</v>
      </c>
      <c r="W14" s="6">
        <f t="shared" si="8"/>
        <v>10</v>
      </c>
      <c r="X14" s="6">
        <f t="shared" si="8"/>
        <v>8</v>
      </c>
      <c r="Y14" s="6">
        <f t="shared" si="8"/>
        <v>5</v>
      </c>
      <c r="Z14" s="6">
        <f t="shared" si="8"/>
        <v>6</v>
      </c>
      <c r="AA14" s="6">
        <f t="shared" si="8"/>
        <v>3</v>
      </c>
      <c r="AB14" s="6">
        <f t="shared" si="8"/>
        <v>2</v>
      </c>
      <c r="AC14" s="6">
        <f t="shared" si="8"/>
        <v>3</v>
      </c>
      <c r="AD14" s="6">
        <f t="shared" si="8"/>
        <v>2</v>
      </c>
      <c r="AE14" s="6">
        <f t="shared" si="8"/>
        <v>2</v>
      </c>
      <c r="AF14" s="6">
        <f t="shared" si="8"/>
        <v>0</v>
      </c>
      <c r="AG14" s="6">
        <f t="shared" si="8"/>
        <v>0</v>
      </c>
      <c r="AH14" s="14" t="s">
        <v>0</v>
      </c>
      <c r="AI14" s="6">
        <f>SUM(AI2:AI13)</f>
        <v>802</v>
      </c>
      <c r="AJ14" s="8">
        <f>H14/AI14</f>
        <v>0.06109725685785536</v>
      </c>
      <c r="AK14" s="8">
        <f>J14/AI14</f>
        <v>0.05112219451371571</v>
      </c>
    </row>
    <row r="15" spans="1:33" ht="12.75">
      <c r="A15" t="s">
        <v>37</v>
      </c>
      <c r="G15" s="17">
        <f>SUM(G9:G11)/3</f>
        <v>5.333333333333333</v>
      </c>
      <c r="H15" s="17">
        <f aca="true" t="shared" si="9" ref="H15:AG15">SUM(H9:H11)/3</f>
        <v>10.333333333333334</v>
      </c>
      <c r="I15" s="17">
        <f t="shared" si="9"/>
        <v>10</v>
      </c>
      <c r="J15" s="17">
        <f t="shared" si="9"/>
        <v>9.666666666666666</v>
      </c>
      <c r="K15" s="17">
        <f t="shared" si="9"/>
        <v>4.666666666666667</v>
      </c>
      <c r="L15" s="17">
        <f t="shared" si="9"/>
        <v>5.333333333333333</v>
      </c>
      <c r="M15" s="17">
        <f t="shared" si="9"/>
        <v>4</v>
      </c>
      <c r="N15" s="17">
        <f t="shared" si="9"/>
        <v>5.333333333333333</v>
      </c>
      <c r="O15" s="17">
        <f t="shared" si="9"/>
        <v>0.3333333333333333</v>
      </c>
      <c r="P15" s="17">
        <f t="shared" si="9"/>
        <v>3.6666666666666665</v>
      </c>
      <c r="Q15" s="17">
        <f t="shared" si="9"/>
        <v>3</v>
      </c>
      <c r="R15" s="17">
        <f t="shared" si="9"/>
        <v>2</v>
      </c>
      <c r="S15" s="17">
        <f t="shared" si="9"/>
        <v>1</v>
      </c>
      <c r="T15" s="17">
        <f t="shared" si="9"/>
        <v>0</v>
      </c>
      <c r="U15" s="17">
        <f t="shared" si="9"/>
        <v>0</v>
      </c>
      <c r="V15" s="17">
        <f t="shared" si="9"/>
        <v>0</v>
      </c>
      <c r="W15" s="17">
        <f t="shared" si="9"/>
        <v>2.3333333333333335</v>
      </c>
      <c r="X15" s="17">
        <f t="shared" si="9"/>
        <v>1.6666666666666667</v>
      </c>
      <c r="Y15" s="17">
        <f t="shared" si="9"/>
        <v>1.3333333333333333</v>
      </c>
      <c r="Z15" s="17">
        <f t="shared" si="9"/>
        <v>0.6666666666666666</v>
      </c>
      <c r="AA15" s="17">
        <f t="shared" si="9"/>
        <v>0.3333333333333333</v>
      </c>
      <c r="AB15" s="17">
        <f t="shared" si="9"/>
        <v>0.3333333333333333</v>
      </c>
      <c r="AC15" s="17">
        <f t="shared" si="9"/>
        <v>0.6666666666666666</v>
      </c>
      <c r="AD15" s="17">
        <f t="shared" si="9"/>
        <v>0.3333333333333333</v>
      </c>
      <c r="AE15" s="17">
        <f t="shared" si="9"/>
        <v>0</v>
      </c>
      <c r="AF15" s="17">
        <f t="shared" si="9"/>
        <v>0</v>
      </c>
      <c r="AG15" s="17">
        <f t="shared" si="9"/>
        <v>0</v>
      </c>
    </row>
    <row r="16" spans="7:33" ht="12.75">
      <c r="G16" s="15"/>
      <c r="I16" s="15"/>
      <c r="M16" s="15"/>
      <c r="O16" s="15"/>
      <c r="P16" s="15"/>
      <c r="Q16" s="15"/>
      <c r="R16" s="15"/>
      <c r="S16" s="15"/>
      <c r="T16" s="15"/>
      <c r="U16" s="15"/>
      <c r="V16" s="15"/>
      <c r="X16" s="15"/>
      <c r="Z16" s="15"/>
      <c r="AA16" s="15"/>
      <c r="AB16" s="15"/>
      <c r="AD16" s="15"/>
      <c r="AF16" s="15"/>
      <c r="AG16" s="15"/>
    </row>
    <row r="17" spans="1:2" ht="12.75">
      <c r="A17" s="16"/>
      <c r="B17" s="16"/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Rosemary Sipin</dc:creator>
  <cp:keywords/>
  <dc:description/>
  <cp:lastModifiedBy>meenaxis</cp:lastModifiedBy>
  <cp:lastPrinted>2002-06-28T19:10:32Z</cp:lastPrinted>
  <dcterms:created xsi:type="dcterms:W3CDTF">2002-02-06T13:14:45Z</dcterms:created>
  <dcterms:modified xsi:type="dcterms:W3CDTF">2005-05-06T09:27:52Z</dcterms:modified>
  <cp:category/>
  <cp:version/>
  <cp:contentType/>
  <cp:contentStatus/>
</cp:coreProperties>
</file>